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URSERY2\Sbt\SharedDataFiles\Availability\"/>
    </mc:Choice>
  </mc:AlternateContent>
  <xr:revisionPtr revIDLastSave="0" documentId="13_ncr:1_{F775F6F0-81A5-4CA4-8AE4-38A0A39D3B63}" xr6:coauthVersionLast="47" xr6:coauthVersionMax="47" xr10:uidLastSave="{00000000-0000-0000-0000-000000000000}"/>
  <bookViews>
    <workbookView xWindow="-120" yWindow="-120" windowWidth="19440" windowHeight="15000" tabRatio="709" xr2:uid="{4587C1AD-16AF-43EC-83B4-E32475A931D2}"/>
  </bookViews>
  <sheets>
    <sheet name="Single Stem" sheetId="10" r:id="rId1"/>
    <sheet name="SS" sheetId="14" state="hidden" r:id="rId2"/>
    <sheet name="Multi Stem" sheetId="9" r:id="rId3"/>
    <sheet name="MS" sheetId="1" state="hidden" r:id="rId4"/>
    <sheet name="Fruit Tree" sheetId="8" r:id="rId5"/>
    <sheet name="FT" sheetId="15" state="hidden" r:id="rId6"/>
    <sheet name="Conifer" sheetId="7" r:id="rId7"/>
    <sheet name="C" sheetId="4" state="hidden" r:id="rId8"/>
    <sheet name="Shrub" sheetId="6" r:id="rId9"/>
    <sheet name="S" sheetId="5" state="hidden" r:id="rId10"/>
    <sheet name="Price" sheetId="16" state="hidden" r:id="rId11"/>
  </sheets>
  <definedNames>
    <definedName name="_xlnm.Print_Area" localSheetId="10">Price!$A$1:$J$26</definedName>
  </definedNames>
  <calcPr calcId="191029" iterate="1" iterateCount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5" i="14" l="1"/>
  <c r="E26" i="15" l="1"/>
  <c r="E380" i="14"/>
  <c r="F380" i="14"/>
  <c r="G380" i="14"/>
  <c r="H380" i="14"/>
  <c r="I380" i="14"/>
  <c r="J380" i="14"/>
  <c r="K380" i="14"/>
  <c r="L380" i="14"/>
  <c r="D380" i="14"/>
  <c r="E9" i="1"/>
  <c r="F50" i="1" l="1"/>
  <c r="G50" i="1"/>
  <c r="H50" i="1"/>
  <c r="I50" i="1"/>
  <c r="J50" i="1"/>
  <c r="K50" i="1"/>
  <c r="L50" i="1"/>
  <c r="M50" i="1"/>
  <c r="E50" i="1"/>
  <c r="F5" i="5"/>
  <c r="G5" i="5"/>
  <c r="H5" i="5"/>
  <c r="I5" i="5"/>
  <c r="J5" i="5"/>
  <c r="K5" i="5"/>
  <c r="L5" i="5"/>
  <c r="E5" i="5"/>
  <c r="F7" i="5"/>
  <c r="G7" i="5"/>
  <c r="H7" i="5"/>
  <c r="I7" i="5"/>
  <c r="J7" i="5"/>
  <c r="K7" i="5"/>
  <c r="L7" i="5"/>
  <c r="E7" i="5"/>
  <c r="F34" i="1"/>
  <c r="G34" i="1"/>
  <c r="H34" i="1"/>
  <c r="I34" i="1"/>
  <c r="J34" i="1"/>
  <c r="K34" i="1"/>
  <c r="L34" i="1"/>
  <c r="M34" i="1"/>
  <c r="E34" i="1"/>
  <c r="C10" i="9"/>
  <c r="F10" i="9"/>
  <c r="C13" i="9"/>
  <c r="M57" i="1"/>
  <c r="L13" i="9" s="1"/>
  <c r="L57" i="1"/>
  <c r="K13" i="9" s="1"/>
  <c r="K57" i="1"/>
  <c r="J13" i="9" s="1"/>
  <c r="J57" i="1"/>
  <c r="I13" i="9" s="1"/>
  <c r="I57" i="1"/>
  <c r="H13" i="9" s="1"/>
  <c r="H57" i="1"/>
  <c r="G13" i="9" s="1"/>
  <c r="G57" i="1"/>
  <c r="F13" i="9" s="1"/>
  <c r="F57" i="1"/>
  <c r="E13" i="9" s="1"/>
  <c r="E57" i="1"/>
  <c r="D13" i="9" s="1"/>
  <c r="M44" i="1"/>
  <c r="L10" i="9" s="1"/>
  <c r="L44" i="1"/>
  <c r="K10" i="9" s="1"/>
  <c r="K44" i="1"/>
  <c r="J10" i="9" s="1"/>
  <c r="J44" i="1"/>
  <c r="I10" i="9" s="1"/>
  <c r="I44" i="1"/>
  <c r="H10" i="9" s="1"/>
  <c r="H44" i="1"/>
  <c r="G10" i="9" s="1"/>
  <c r="G44" i="1"/>
  <c r="F44" i="1"/>
  <c r="E10" i="9" s="1"/>
  <c r="E44" i="1"/>
  <c r="D10" i="9" s="1"/>
  <c r="F11" i="5"/>
  <c r="G11" i="5"/>
  <c r="H11" i="5"/>
  <c r="I11" i="5"/>
  <c r="J11" i="5"/>
  <c r="K11" i="5"/>
  <c r="L11" i="5"/>
  <c r="E11" i="5"/>
  <c r="F25" i="1"/>
  <c r="G25" i="1"/>
  <c r="H25" i="1"/>
  <c r="I25" i="1"/>
  <c r="J25" i="1"/>
  <c r="K25" i="1"/>
  <c r="L25" i="1"/>
  <c r="M25" i="1"/>
  <c r="E25" i="1"/>
  <c r="F16" i="1"/>
  <c r="G16" i="1"/>
  <c r="H16" i="1"/>
  <c r="I16" i="1"/>
  <c r="J16" i="1"/>
  <c r="K16" i="1"/>
  <c r="L16" i="1"/>
  <c r="M16" i="1"/>
  <c r="E16" i="1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D473" i="14"/>
  <c r="D106" i="10" s="1"/>
  <c r="D468" i="14"/>
  <c r="D105" i="10" s="1"/>
  <c r="E449" i="14"/>
  <c r="E99" i="10" s="1"/>
  <c r="F449" i="14"/>
  <c r="F99" i="10" s="1"/>
  <c r="G449" i="14"/>
  <c r="G99" i="10" s="1"/>
  <c r="H449" i="14"/>
  <c r="H99" i="10" s="1"/>
  <c r="I449" i="14"/>
  <c r="I99" i="10" s="1"/>
  <c r="J449" i="14"/>
  <c r="J99" i="10" s="1"/>
  <c r="K449" i="14"/>
  <c r="K99" i="10" s="1"/>
  <c r="L449" i="14"/>
  <c r="L99" i="10" s="1"/>
  <c r="D449" i="14"/>
  <c r="D99" i="10" s="1"/>
  <c r="E197" i="14"/>
  <c r="E45" i="10" s="1"/>
  <c r="F197" i="14"/>
  <c r="F45" i="10" s="1"/>
  <c r="G197" i="14"/>
  <c r="G45" i="10" s="1"/>
  <c r="H197" i="14"/>
  <c r="H45" i="10" s="1"/>
  <c r="I197" i="14"/>
  <c r="I45" i="10" s="1"/>
  <c r="J197" i="14"/>
  <c r="J45" i="10" s="1"/>
  <c r="K197" i="14"/>
  <c r="K45" i="10" s="1"/>
  <c r="L197" i="14"/>
  <c r="L45" i="10" s="1"/>
  <c r="D197" i="14"/>
  <c r="D45" i="10" s="1"/>
  <c r="C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J19" i="8"/>
  <c r="G14" i="8"/>
  <c r="D14" i="8"/>
  <c r="G11" i="8"/>
  <c r="D11" i="8"/>
  <c r="D4" i="8"/>
  <c r="L79" i="15"/>
  <c r="L21" i="8" s="1"/>
  <c r="K79" i="15"/>
  <c r="K21" i="8" s="1"/>
  <c r="J79" i="15"/>
  <c r="J21" i="8" s="1"/>
  <c r="I79" i="15"/>
  <c r="I21" i="8" s="1"/>
  <c r="H79" i="15"/>
  <c r="H21" i="8" s="1"/>
  <c r="G79" i="15"/>
  <c r="G21" i="8" s="1"/>
  <c r="F79" i="15"/>
  <c r="F21" i="8" s="1"/>
  <c r="E79" i="15"/>
  <c r="E21" i="8" s="1"/>
  <c r="D79" i="15"/>
  <c r="D21" i="8" s="1"/>
  <c r="L76" i="15"/>
  <c r="L20" i="8" s="1"/>
  <c r="K76" i="15"/>
  <c r="K20" i="8" s="1"/>
  <c r="J76" i="15"/>
  <c r="J20" i="8" s="1"/>
  <c r="I76" i="15"/>
  <c r="I20" i="8" s="1"/>
  <c r="H76" i="15"/>
  <c r="H20" i="8" s="1"/>
  <c r="G76" i="15"/>
  <c r="G20" i="8" s="1"/>
  <c r="F76" i="15"/>
  <c r="F20" i="8" s="1"/>
  <c r="E76" i="15"/>
  <c r="E20" i="8" s="1"/>
  <c r="D76" i="15"/>
  <c r="D20" i="8" s="1"/>
  <c r="L68" i="15"/>
  <c r="L19" i="8" s="1"/>
  <c r="K68" i="15"/>
  <c r="K19" i="8" s="1"/>
  <c r="J68" i="15"/>
  <c r="I68" i="15"/>
  <c r="I19" i="8" s="1"/>
  <c r="H68" i="15"/>
  <c r="H19" i="8" s="1"/>
  <c r="G68" i="15"/>
  <c r="G19" i="8" s="1"/>
  <c r="F68" i="15"/>
  <c r="F19" i="8" s="1"/>
  <c r="E68" i="15"/>
  <c r="E19" i="8" s="1"/>
  <c r="D68" i="15"/>
  <c r="D19" i="8" s="1"/>
  <c r="L65" i="15"/>
  <c r="L18" i="8" s="1"/>
  <c r="K65" i="15"/>
  <c r="K18" i="8" s="1"/>
  <c r="J65" i="15"/>
  <c r="J18" i="8" s="1"/>
  <c r="I65" i="15"/>
  <c r="I18" i="8" s="1"/>
  <c r="H65" i="15"/>
  <c r="H18" i="8" s="1"/>
  <c r="G65" i="15"/>
  <c r="G18" i="8" s="1"/>
  <c r="F65" i="15"/>
  <c r="F18" i="8" s="1"/>
  <c r="E65" i="15"/>
  <c r="E18" i="8" s="1"/>
  <c r="D65" i="15"/>
  <c r="D18" i="8" s="1"/>
  <c r="L54" i="15"/>
  <c r="L17" i="8" s="1"/>
  <c r="K54" i="15"/>
  <c r="K17" i="8" s="1"/>
  <c r="J54" i="15"/>
  <c r="J17" i="8" s="1"/>
  <c r="I54" i="15"/>
  <c r="I17" i="8" s="1"/>
  <c r="H54" i="15"/>
  <c r="H17" i="8" s="1"/>
  <c r="G54" i="15"/>
  <c r="G17" i="8" s="1"/>
  <c r="F54" i="15"/>
  <c r="F17" i="8" s="1"/>
  <c r="E54" i="15"/>
  <c r="E17" i="8" s="1"/>
  <c r="D54" i="15"/>
  <c r="D17" i="8" s="1"/>
  <c r="D109" i="14"/>
  <c r="D27" i="10" s="1"/>
  <c r="L50" i="15"/>
  <c r="L12" i="8" s="1"/>
  <c r="K50" i="15"/>
  <c r="K12" i="8" s="1"/>
  <c r="J50" i="15"/>
  <c r="J12" i="8" s="1"/>
  <c r="I50" i="15"/>
  <c r="I12" i="8" s="1"/>
  <c r="H50" i="15"/>
  <c r="H12" i="8" s="1"/>
  <c r="G50" i="15"/>
  <c r="G12" i="8" s="1"/>
  <c r="F50" i="15"/>
  <c r="F12" i="8" s="1"/>
  <c r="E50" i="15"/>
  <c r="E12" i="8" s="1"/>
  <c r="D50" i="15"/>
  <c r="D12" i="8" s="1"/>
  <c r="L45" i="15"/>
  <c r="L13" i="8" s="1"/>
  <c r="K45" i="15"/>
  <c r="K13" i="8" s="1"/>
  <c r="J45" i="15"/>
  <c r="J13" i="8" s="1"/>
  <c r="I45" i="15"/>
  <c r="I13" i="8" s="1"/>
  <c r="H45" i="15"/>
  <c r="H13" i="8" s="1"/>
  <c r="G45" i="15"/>
  <c r="G13" i="8" s="1"/>
  <c r="F45" i="15"/>
  <c r="F13" i="8" s="1"/>
  <c r="E45" i="15"/>
  <c r="E13" i="8" s="1"/>
  <c r="D45" i="15"/>
  <c r="D13" i="8" s="1"/>
  <c r="L42" i="15"/>
  <c r="L16" i="8" s="1"/>
  <c r="K42" i="15"/>
  <c r="K16" i="8" s="1"/>
  <c r="J42" i="15"/>
  <c r="J16" i="8" s="1"/>
  <c r="I42" i="15"/>
  <c r="I16" i="8" s="1"/>
  <c r="H42" i="15"/>
  <c r="H16" i="8" s="1"/>
  <c r="G42" i="15"/>
  <c r="G16" i="8" s="1"/>
  <c r="F42" i="15"/>
  <c r="F16" i="8" s="1"/>
  <c r="E42" i="15"/>
  <c r="E16" i="8" s="1"/>
  <c r="D42" i="15"/>
  <c r="D16" i="8" s="1"/>
  <c r="L37" i="15"/>
  <c r="L15" i="8" s="1"/>
  <c r="K37" i="15"/>
  <c r="K15" i="8" s="1"/>
  <c r="J37" i="15"/>
  <c r="J15" i="8" s="1"/>
  <c r="I37" i="15"/>
  <c r="I15" i="8" s="1"/>
  <c r="H37" i="15"/>
  <c r="H15" i="8" s="1"/>
  <c r="G37" i="15"/>
  <c r="G15" i="8" s="1"/>
  <c r="F37" i="15"/>
  <c r="F15" i="8" s="1"/>
  <c r="E37" i="15"/>
  <c r="E15" i="8" s="1"/>
  <c r="D37" i="15"/>
  <c r="D15" i="8" s="1"/>
  <c r="L33" i="15"/>
  <c r="L14" i="8" s="1"/>
  <c r="K33" i="15"/>
  <c r="K14" i="8" s="1"/>
  <c r="J33" i="15"/>
  <c r="J14" i="8" s="1"/>
  <c r="I33" i="15"/>
  <c r="I14" i="8" s="1"/>
  <c r="H33" i="15"/>
  <c r="H14" i="8" s="1"/>
  <c r="G33" i="15"/>
  <c r="F33" i="15"/>
  <c r="F14" i="8" s="1"/>
  <c r="E33" i="15"/>
  <c r="E14" i="8" s="1"/>
  <c r="D33" i="15"/>
  <c r="L29" i="15"/>
  <c r="L9" i="8" s="1"/>
  <c r="K29" i="15"/>
  <c r="K9" i="8" s="1"/>
  <c r="J29" i="15"/>
  <c r="J9" i="8" s="1"/>
  <c r="I29" i="15"/>
  <c r="I9" i="8" s="1"/>
  <c r="H29" i="15"/>
  <c r="H9" i="8" s="1"/>
  <c r="G29" i="15"/>
  <c r="G9" i="8" s="1"/>
  <c r="F29" i="15"/>
  <c r="F9" i="8" s="1"/>
  <c r="E29" i="15"/>
  <c r="E9" i="8" s="1"/>
  <c r="D29" i="15"/>
  <c r="D9" i="8" s="1"/>
  <c r="L26" i="15"/>
  <c r="L7" i="8" s="1"/>
  <c r="K26" i="15"/>
  <c r="K7" i="8" s="1"/>
  <c r="J26" i="15"/>
  <c r="J7" i="8" s="1"/>
  <c r="I26" i="15"/>
  <c r="I7" i="8" s="1"/>
  <c r="H26" i="15"/>
  <c r="H7" i="8" s="1"/>
  <c r="G26" i="15"/>
  <c r="G7" i="8" s="1"/>
  <c r="F26" i="15"/>
  <c r="F7" i="8" s="1"/>
  <c r="E7" i="8"/>
  <c r="D26" i="15"/>
  <c r="D7" i="8" s="1"/>
  <c r="L22" i="15"/>
  <c r="L6" i="8" s="1"/>
  <c r="K22" i="15"/>
  <c r="K6" i="8" s="1"/>
  <c r="J22" i="15"/>
  <c r="J6" i="8" s="1"/>
  <c r="I22" i="15"/>
  <c r="I6" i="8" s="1"/>
  <c r="H22" i="15"/>
  <c r="H6" i="8" s="1"/>
  <c r="G22" i="15"/>
  <c r="G6" i="8" s="1"/>
  <c r="F22" i="15"/>
  <c r="F6" i="8" s="1"/>
  <c r="E22" i="15"/>
  <c r="E6" i="8" s="1"/>
  <c r="D22" i="15"/>
  <c r="D6" i="8" s="1"/>
  <c r="L20" i="15"/>
  <c r="L11" i="8" s="1"/>
  <c r="K20" i="15"/>
  <c r="K11" i="8" s="1"/>
  <c r="J20" i="15"/>
  <c r="J11" i="8" s="1"/>
  <c r="I20" i="15"/>
  <c r="I11" i="8" s="1"/>
  <c r="H20" i="15"/>
  <c r="H11" i="8" s="1"/>
  <c r="G20" i="15"/>
  <c r="F20" i="15"/>
  <c r="F11" i="8" s="1"/>
  <c r="E20" i="15"/>
  <c r="E11" i="8" s="1"/>
  <c r="D20" i="15"/>
  <c r="L17" i="15"/>
  <c r="L5" i="8" s="1"/>
  <c r="K17" i="15"/>
  <c r="K5" i="8" s="1"/>
  <c r="J17" i="15"/>
  <c r="J5" i="8" s="1"/>
  <c r="I17" i="15"/>
  <c r="I5" i="8" s="1"/>
  <c r="H17" i="15"/>
  <c r="H5" i="8" s="1"/>
  <c r="G17" i="15"/>
  <c r="G5" i="8" s="1"/>
  <c r="F17" i="15"/>
  <c r="F5" i="8" s="1"/>
  <c r="E17" i="15"/>
  <c r="E5" i="8" s="1"/>
  <c r="D17" i="15"/>
  <c r="D5" i="8" s="1"/>
  <c r="L14" i="15"/>
  <c r="L8" i="8" s="1"/>
  <c r="K14" i="15"/>
  <c r="K8" i="8" s="1"/>
  <c r="J14" i="15"/>
  <c r="J8" i="8" s="1"/>
  <c r="I14" i="15"/>
  <c r="I8" i="8" s="1"/>
  <c r="H14" i="15"/>
  <c r="H8" i="8" s="1"/>
  <c r="G14" i="15"/>
  <c r="G8" i="8" s="1"/>
  <c r="F14" i="15"/>
  <c r="F8" i="8" s="1"/>
  <c r="E14" i="15"/>
  <c r="E8" i="8" s="1"/>
  <c r="D14" i="15"/>
  <c r="D8" i="8" s="1"/>
  <c r="L10" i="15"/>
  <c r="L10" i="8" s="1"/>
  <c r="K10" i="15"/>
  <c r="K10" i="8" s="1"/>
  <c r="J10" i="15"/>
  <c r="J10" i="8" s="1"/>
  <c r="I10" i="15"/>
  <c r="I10" i="8" s="1"/>
  <c r="H10" i="15"/>
  <c r="H10" i="8" s="1"/>
  <c r="G10" i="15"/>
  <c r="G10" i="8" s="1"/>
  <c r="F10" i="15"/>
  <c r="F10" i="8" s="1"/>
  <c r="E10" i="15"/>
  <c r="E10" i="8" s="1"/>
  <c r="D10" i="15"/>
  <c r="D10" i="8" s="1"/>
  <c r="L8" i="15"/>
  <c r="L4" i="8" s="1"/>
  <c r="K8" i="15"/>
  <c r="K4" i="8" s="1"/>
  <c r="J8" i="15"/>
  <c r="J4" i="8" s="1"/>
  <c r="I8" i="15"/>
  <c r="I4" i="8" s="1"/>
  <c r="H8" i="15"/>
  <c r="H4" i="8" s="1"/>
  <c r="G8" i="15"/>
  <c r="G4" i="8" s="1"/>
  <c r="F8" i="15"/>
  <c r="F4" i="8" s="1"/>
  <c r="E8" i="15"/>
  <c r="E4" i="8" s="1"/>
  <c r="D8" i="15"/>
  <c r="E853" i="14"/>
  <c r="E192" i="10" s="1"/>
  <c r="F853" i="14"/>
  <c r="F192" i="10" s="1"/>
  <c r="G853" i="14"/>
  <c r="G192" i="10" s="1"/>
  <c r="H853" i="14"/>
  <c r="H192" i="10" s="1"/>
  <c r="I853" i="14"/>
  <c r="I192" i="10" s="1"/>
  <c r="J853" i="14"/>
  <c r="J192" i="10" s="1"/>
  <c r="K853" i="14"/>
  <c r="K192" i="10" s="1"/>
  <c r="L853" i="14"/>
  <c r="L192" i="10" s="1"/>
  <c r="D853" i="14"/>
  <c r="D192" i="10" s="1"/>
  <c r="E848" i="14"/>
  <c r="E191" i="10" s="1"/>
  <c r="F848" i="14"/>
  <c r="F191" i="10" s="1"/>
  <c r="G848" i="14"/>
  <c r="G191" i="10" s="1"/>
  <c r="H848" i="14"/>
  <c r="H191" i="10" s="1"/>
  <c r="I848" i="14"/>
  <c r="I191" i="10" s="1"/>
  <c r="J848" i="14"/>
  <c r="J191" i="10" s="1"/>
  <c r="K848" i="14"/>
  <c r="K191" i="10" s="1"/>
  <c r="L848" i="14"/>
  <c r="L191" i="10" s="1"/>
  <c r="D848" i="14"/>
  <c r="D191" i="10" s="1"/>
  <c r="E846" i="14"/>
  <c r="E190" i="10" s="1"/>
  <c r="F846" i="14"/>
  <c r="F190" i="10" s="1"/>
  <c r="G846" i="14"/>
  <c r="G190" i="10" s="1"/>
  <c r="H846" i="14"/>
  <c r="H190" i="10" s="1"/>
  <c r="I846" i="14"/>
  <c r="I190" i="10" s="1"/>
  <c r="J846" i="14"/>
  <c r="J190" i="10" s="1"/>
  <c r="K846" i="14"/>
  <c r="K190" i="10" s="1"/>
  <c r="L846" i="14"/>
  <c r="L190" i="10" s="1"/>
  <c r="D846" i="14"/>
  <c r="D190" i="10" s="1"/>
  <c r="E839" i="14"/>
  <c r="E189" i="10" s="1"/>
  <c r="F839" i="14"/>
  <c r="F189" i="10" s="1"/>
  <c r="G839" i="14"/>
  <c r="G189" i="10" s="1"/>
  <c r="H839" i="14"/>
  <c r="H189" i="10" s="1"/>
  <c r="I839" i="14"/>
  <c r="I189" i="10" s="1"/>
  <c r="J839" i="14"/>
  <c r="J189" i="10" s="1"/>
  <c r="K839" i="14"/>
  <c r="K189" i="10" s="1"/>
  <c r="L839" i="14"/>
  <c r="L189" i="10" s="1"/>
  <c r="D839" i="14"/>
  <c r="D189" i="10" s="1"/>
  <c r="E833" i="14"/>
  <c r="E188" i="10" s="1"/>
  <c r="F833" i="14"/>
  <c r="F188" i="10" s="1"/>
  <c r="G833" i="14"/>
  <c r="G188" i="10" s="1"/>
  <c r="H833" i="14"/>
  <c r="H188" i="10" s="1"/>
  <c r="I833" i="14"/>
  <c r="I188" i="10" s="1"/>
  <c r="J833" i="14"/>
  <c r="J188" i="10" s="1"/>
  <c r="K833" i="14"/>
  <c r="K188" i="10" s="1"/>
  <c r="L833" i="14"/>
  <c r="L188" i="10" s="1"/>
  <c r="D833" i="14"/>
  <c r="D188" i="10" s="1"/>
  <c r="E825" i="14"/>
  <c r="E187" i="10" s="1"/>
  <c r="F825" i="14"/>
  <c r="F187" i="10" s="1"/>
  <c r="G825" i="14"/>
  <c r="G187" i="10" s="1"/>
  <c r="H825" i="14"/>
  <c r="H187" i="10" s="1"/>
  <c r="I825" i="14"/>
  <c r="I187" i="10" s="1"/>
  <c r="J825" i="14"/>
  <c r="J187" i="10" s="1"/>
  <c r="K825" i="14"/>
  <c r="K187" i="10" s="1"/>
  <c r="L825" i="14"/>
  <c r="L187" i="10" s="1"/>
  <c r="D825" i="14"/>
  <c r="D187" i="10" s="1"/>
  <c r="E823" i="14"/>
  <c r="E186" i="10" s="1"/>
  <c r="F823" i="14"/>
  <c r="F186" i="10" s="1"/>
  <c r="G823" i="14"/>
  <c r="G186" i="10" s="1"/>
  <c r="H823" i="14"/>
  <c r="H186" i="10" s="1"/>
  <c r="I823" i="14"/>
  <c r="I186" i="10" s="1"/>
  <c r="J823" i="14"/>
  <c r="J186" i="10" s="1"/>
  <c r="K823" i="14"/>
  <c r="K186" i="10" s="1"/>
  <c r="L823" i="14"/>
  <c r="L186" i="10" s="1"/>
  <c r="D823" i="14"/>
  <c r="D186" i="10" s="1"/>
  <c r="E814" i="14"/>
  <c r="E185" i="10" s="1"/>
  <c r="F814" i="14"/>
  <c r="F185" i="10" s="1"/>
  <c r="G814" i="14"/>
  <c r="G185" i="10" s="1"/>
  <c r="H814" i="14"/>
  <c r="H185" i="10" s="1"/>
  <c r="I814" i="14"/>
  <c r="I185" i="10" s="1"/>
  <c r="J814" i="14"/>
  <c r="J185" i="10" s="1"/>
  <c r="K814" i="14"/>
  <c r="K185" i="10" s="1"/>
  <c r="L814" i="14"/>
  <c r="L185" i="10" s="1"/>
  <c r="D814" i="14"/>
  <c r="D185" i="10" s="1"/>
  <c r="E811" i="14"/>
  <c r="E184" i="10" s="1"/>
  <c r="F811" i="14"/>
  <c r="F184" i="10" s="1"/>
  <c r="G811" i="14"/>
  <c r="G184" i="10" s="1"/>
  <c r="H811" i="14"/>
  <c r="H184" i="10" s="1"/>
  <c r="I811" i="14"/>
  <c r="I184" i="10" s="1"/>
  <c r="J811" i="14"/>
  <c r="J184" i="10" s="1"/>
  <c r="K811" i="14"/>
  <c r="K184" i="10" s="1"/>
  <c r="L811" i="14"/>
  <c r="L184" i="10" s="1"/>
  <c r="D811" i="14"/>
  <c r="D184" i="10" s="1"/>
  <c r="E809" i="14"/>
  <c r="E183" i="10" s="1"/>
  <c r="F809" i="14"/>
  <c r="F183" i="10" s="1"/>
  <c r="G809" i="14"/>
  <c r="G183" i="10" s="1"/>
  <c r="H809" i="14"/>
  <c r="H183" i="10" s="1"/>
  <c r="I809" i="14"/>
  <c r="I183" i="10" s="1"/>
  <c r="J809" i="14"/>
  <c r="J183" i="10" s="1"/>
  <c r="K809" i="14"/>
  <c r="K183" i="10" s="1"/>
  <c r="L809" i="14"/>
  <c r="L183" i="10" s="1"/>
  <c r="D809" i="14"/>
  <c r="D183" i="10" s="1"/>
  <c r="E802" i="14"/>
  <c r="E181" i="10" s="1"/>
  <c r="F802" i="14"/>
  <c r="F181" i="10" s="1"/>
  <c r="G802" i="14"/>
  <c r="G181" i="10" s="1"/>
  <c r="H802" i="14"/>
  <c r="H181" i="10" s="1"/>
  <c r="I802" i="14"/>
  <c r="I181" i="10" s="1"/>
  <c r="J802" i="14"/>
  <c r="J181" i="10" s="1"/>
  <c r="K802" i="14"/>
  <c r="K181" i="10" s="1"/>
  <c r="L802" i="14"/>
  <c r="L181" i="10" s="1"/>
  <c r="D802" i="14"/>
  <c r="D181" i="10" s="1"/>
  <c r="E800" i="14"/>
  <c r="E182" i="10" s="1"/>
  <c r="F800" i="14"/>
  <c r="F182" i="10" s="1"/>
  <c r="G800" i="14"/>
  <c r="G182" i="10" s="1"/>
  <c r="H800" i="14"/>
  <c r="H182" i="10" s="1"/>
  <c r="I800" i="14"/>
  <c r="I182" i="10" s="1"/>
  <c r="J800" i="14"/>
  <c r="J182" i="10" s="1"/>
  <c r="K800" i="14"/>
  <c r="K182" i="10" s="1"/>
  <c r="L800" i="14"/>
  <c r="L182" i="10" s="1"/>
  <c r="D800" i="14"/>
  <c r="D182" i="10" s="1"/>
  <c r="E794" i="14"/>
  <c r="E180" i="10" s="1"/>
  <c r="F794" i="14"/>
  <c r="F180" i="10" s="1"/>
  <c r="G794" i="14"/>
  <c r="G180" i="10" s="1"/>
  <c r="H794" i="14"/>
  <c r="H180" i="10" s="1"/>
  <c r="I794" i="14"/>
  <c r="I180" i="10" s="1"/>
  <c r="J794" i="14"/>
  <c r="J180" i="10" s="1"/>
  <c r="K794" i="14"/>
  <c r="K180" i="10" s="1"/>
  <c r="L794" i="14"/>
  <c r="L180" i="10" s="1"/>
  <c r="D794" i="14"/>
  <c r="D180" i="10" s="1"/>
  <c r="E792" i="14"/>
  <c r="E179" i="10" s="1"/>
  <c r="F792" i="14"/>
  <c r="F179" i="10" s="1"/>
  <c r="G792" i="14"/>
  <c r="G179" i="10" s="1"/>
  <c r="H792" i="14"/>
  <c r="H179" i="10" s="1"/>
  <c r="I792" i="14"/>
  <c r="I179" i="10" s="1"/>
  <c r="J792" i="14"/>
  <c r="J179" i="10" s="1"/>
  <c r="K792" i="14"/>
  <c r="K179" i="10" s="1"/>
  <c r="L792" i="14"/>
  <c r="L179" i="10" s="1"/>
  <c r="D792" i="14"/>
  <c r="D179" i="10" s="1"/>
  <c r="E785" i="14"/>
  <c r="E178" i="10" s="1"/>
  <c r="F785" i="14"/>
  <c r="F178" i="10" s="1"/>
  <c r="G785" i="14"/>
  <c r="G178" i="10" s="1"/>
  <c r="H785" i="14"/>
  <c r="H178" i="10" s="1"/>
  <c r="I785" i="14"/>
  <c r="I178" i="10" s="1"/>
  <c r="J785" i="14"/>
  <c r="J178" i="10" s="1"/>
  <c r="K785" i="14"/>
  <c r="K178" i="10" s="1"/>
  <c r="L785" i="14"/>
  <c r="L178" i="10" s="1"/>
  <c r="D785" i="14"/>
  <c r="D178" i="10" s="1"/>
  <c r="E783" i="14"/>
  <c r="E177" i="10" s="1"/>
  <c r="F783" i="14"/>
  <c r="F177" i="10" s="1"/>
  <c r="G783" i="14"/>
  <c r="G177" i="10" s="1"/>
  <c r="H783" i="14"/>
  <c r="H177" i="10" s="1"/>
  <c r="I783" i="14"/>
  <c r="I177" i="10" s="1"/>
  <c r="J783" i="14"/>
  <c r="J177" i="10" s="1"/>
  <c r="K783" i="14"/>
  <c r="K177" i="10" s="1"/>
  <c r="L783" i="14"/>
  <c r="L177" i="10" s="1"/>
  <c r="D783" i="14"/>
  <c r="D177" i="10" s="1"/>
  <c r="E780" i="14"/>
  <c r="E176" i="10" s="1"/>
  <c r="F780" i="14"/>
  <c r="F176" i="10" s="1"/>
  <c r="G780" i="14"/>
  <c r="G176" i="10" s="1"/>
  <c r="H780" i="14"/>
  <c r="H176" i="10" s="1"/>
  <c r="I780" i="14"/>
  <c r="I176" i="10" s="1"/>
  <c r="J780" i="14"/>
  <c r="J176" i="10" s="1"/>
  <c r="K780" i="14"/>
  <c r="K176" i="10" s="1"/>
  <c r="L780" i="14"/>
  <c r="L176" i="10" s="1"/>
  <c r="D780" i="14"/>
  <c r="D176" i="10" s="1"/>
  <c r="E777" i="14"/>
  <c r="E175" i="10" s="1"/>
  <c r="F777" i="14"/>
  <c r="F175" i="10" s="1"/>
  <c r="G777" i="14"/>
  <c r="G175" i="10" s="1"/>
  <c r="H777" i="14"/>
  <c r="H175" i="10" s="1"/>
  <c r="I777" i="14"/>
  <c r="I175" i="10" s="1"/>
  <c r="J777" i="14"/>
  <c r="J175" i="10" s="1"/>
  <c r="K777" i="14"/>
  <c r="K175" i="10" s="1"/>
  <c r="L777" i="14"/>
  <c r="L175" i="10" s="1"/>
  <c r="D777" i="14"/>
  <c r="D175" i="10" s="1"/>
  <c r="E769" i="14"/>
  <c r="E174" i="10" s="1"/>
  <c r="F769" i="14"/>
  <c r="F174" i="10" s="1"/>
  <c r="G769" i="14"/>
  <c r="G174" i="10" s="1"/>
  <c r="H769" i="14"/>
  <c r="H174" i="10" s="1"/>
  <c r="I769" i="14"/>
  <c r="I174" i="10" s="1"/>
  <c r="J769" i="14"/>
  <c r="J174" i="10" s="1"/>
  <c r="K769" i="14"/>
  <c r="K174" i="10" s="1"/>
  <c r="L769" i="14"/>
  <c r="L174" i="10" s="1"/>
  <c r="D769" i="14"/>
  <c r="D174" i="10" s="1"/>
  <c r="E760" i="14"/>
  <c r="E172" i="10" s="1"/>
  <c r="F760" i="14"/>
  <c r="F172" i="10" s="1"/>
  <c r="G760" i="14"/>
  <c r="G172" i="10" s="1"/>
  <c r="H760" i="14"/>
  <c r="H172" i="10" s="1"/>
  <c r="I760" i="14"/>
  <c r="I172" i="10" s="1"/>
  <c r="J760" i="14"/>
  <c r="J172" i="10" s="1"/>
  <c r="K760" i="14"/>
  <c r="K172" i="10" s="1"/>
  <c r="L760" i="14"/>
  <c r="L172" i="10" s="1"/>
  <c r="D760" i="14"/>
  <c r="D172" i="10" s="1"/>
  <c r="E756" i="14"/>
  <c r="E171" i="10" s="1"/>
  <c r="F756" i="14"/>
  <c r="F171" i="10" s="1"/>
  <c r="G756" i="14"/>
  <c r="G171" i="10" s="1"/>
  <c r="H756" i="14"/>
  <c r="H171" i="10" s="1"/>
  <c r="I756" i="14"/>
  <c r="I171" i="10" s="1"/>
  <c r="J756" i="14"/>
  <c r="J171" i="10" s="1"/>
  <c r="K756" i="14"/>
  <c r="K171" i="10" s="1"/>
  <c r="L756" i="14"/>
  <c r="L171" i="10" s="1"/>
  <c r="D756" i="14"/>
  <c r="D171" i="10" s="1"/>
  <c r="E753" i="14"/>
  <c r="E170" i="10" s="1"/>
  <c r="F753" i="14"/>
  <c r="F170" i="10" s="1"/>
  <c r="G753" i="14"/>
  <c r="G170" i="10" s="1"/>
  <c r="H753" i="14"/>
  <c r="H170" i="10" s="1"/>
  <c r="I753" i="14"/>
  <c r="I170" i="10" s="1"/>
  <c r="J753" i="14"/>
  <c r="J170" i="10" s="1"/>
  <c r="K753" i="14"/>
  <c r="K170" i="10" s="1"/>
  <c r="L753" i="14"/>
  <c r="L170" i="10" s="1"/>
  <c r="D753" i="14"/>
  <c r="D170" i="10" s="1"/>
  <c r="E746" i="14"/>
  <c r="E173" i="10" s="1"/>
  <c r="F746" i="14"/>
  <c r="F173" i="10" s="1"/>
  <c r="G746" i="14"/>
  <c r="G173" i="10" s="1"/>
  <c r="H746" i="14"/>
  <c r="H173" i="10" s="1"/>
  <c r="I746" i="14"/>
  <c r="I173" i="10" s="1"/>
  <c r="J746" i="14"/>
  <c r="J173" i="10" s="1"/>
  <c r="K746" i="14"/>
  <c r="K173" i="10" s="1"/>
  <c r="L746" i="14"/>
  <c r="L173" i="10" s="1"/>
  <c r="D746" i="14"/>
  <c r="D173" i="10" s="1"/>
  <c r="E744" i="14"/>
  <c r="E169" i="10" s="1"/>
  <c r="F744" i="14"/>
  <c r="F169" i="10" s="1"/>
  <c r="G744" i="14"/>
  <c r="G169" i="10" s="1"/>
  <c r="H744" i="14"/>
  <c r="H169" i="10" s="1"/>
  <c r="I744" i="14"/>
  <c r="I169" i="10" s="1"/>
  <c r="J744" i="14"/>
  <c r="J169" i="10" s="1"/>
  <c r="K744" i="14"/>
  <c r="K169" i="10" s="1"/>
  <c r="L744" i="14"/>
  <c r="L169" i="10" s="1"/>
  <c r="D744" i="14"/>
  <c r="D169" i="10" s="1"/>
  <c r="E739" i="14"/>
  <c r="E167" i="10" s="1"/>
  <c r="F739" i="14"/>
  <c r="F167" i="10" s="1"/>
  <c r="G739" i="14"/>
  <c r="G167" i="10" s="1"/>
  <c r="H739" i="14"/>
  <c r="H167" i="10" s="1"/>
  <c r="I739" i="14"/>
  <c r="I167" i="10" s="1"/>
  <c r="J739" i="14"/>
  <c r="J167" i="10" s="1"/>
  <c r="K739" i="14"/>
  <c r="K167" i="10" s="1"/>
  <c r="L739" i="14"/>
  <c r="L167" i="10" s="1"/>
  <c r="D739" i="14"/>
  <c r="D167" i="10" s="1"/>
  <c r="E734" i="14"/>
  <c r="E168" i="10" s="1"/>
  <c r="F734" i="14"/>
  <c r="F168" i="10" s="1"/>
  <c r="G734" i="14"/>
  <c r="G168" i="10" s="1"/>
  <c r="H734" i="14"/>
  <c r="H168" i="10" s="1"/>
  <c r="I734" i="14"/>
  <c r="I168" i="10" s="1"/>
  <c r="J734" i="14"/>
  <c r="J168" i="10" s="1"/>
  <c r="K734" i="14"/>
  <c r="K168" i="10" s="1"/>
  <c r="L734" i="14"/>
  <c r="L168" i="10" s="1"/>
  <c r="D734" i="14"/>
  <c r="D168" i="10" s="1"/>
  <c r="E731" i="14"/>
  <c r="E166" i="10" s="1"/>
  <c r="F731" i="14"/>
  <c r="F166" i="10" s="1"/>
  <c r="G731" i="14"/>
  <c r="G166" i="10" s="1"/>
  <c r="H731" i="14"/>
  <c r="H166" i="10" s="1"/>
  <c r="I731" i="14"/>
  <c r="I166" i="10" s="1"/>
  <c r="J731" i="14"/>
  <c r="J166" i="10" s="1"/>
  <c r="K731" i="14"/>
  <c r="K166" i="10" s="1"/>
  <c r="L731" i="14"/>
  <c r="L166" i="10" s="1"/>
  <c r="D731" i="14"/>
  <c r="D166" i="10" s="1"/>
  <c r="E729" i="14"/>
  <c r="E165" i="10" s="1"/>
  <c r="F729" i="14"/>
  <c r="F165" i="10" s="1"/>
  <c r="G729" i="14"/>
  <c r="G165" i="10" s="1"/>
  <c r="H729" i="14"/>
  <c r="H165" i="10" s="1"/>
  <c r="I729" i="14"/>
  <c r="I165" i="10" s="1"/>
  <c r="J729" i="14"/>
  <c r="J165" i="10" s="1"/>
  <c r="K729" i="14"/>
  <c r="K165" i="10" s="1"/>
  <c r="L729" i="14"/>
  <c r="L165" i="10" s="1"/>
  <c r="D729" i="14"/>
  <c r="D165" i="10" s="1"/>
  <c r="E720" i="14"/>
  <c r="E164" i="10" s="1"/>
  <c r="F720" i="14"/>
  <c r="F164" i="10" s="1"/>
  <c r="G720" i="14"/>
  <c r="G164" i="10" s="1"/>
  <c r="H720" i="14"/>
  <c r="H164" i="10" s="1"/>
  <c r="I720" i="14"/>
  <c r="I164" i="10" s="1"/>
  <c r="J720" i="14"/>
  <c r="J164" i="10" s="1"/>
  <c r="K720" i="14"/>
  <c r="K164" i="10" s="1"/>
  <c r="L720" i="14"/>
  <c r="L164" i="10" s="1"/>
  <c r="D720" i="14"/>
  <c r="D164" i="10" s="1"/>
  <c r="E716" i="14"/>
  <c r="E163" i="10" s="1"/>
  <c r="F716" i="14"/>
  <c r="F163" i="10" s="1"/>
  <c r="G716" i="14"/>
  <c r="G163" i="10" s="1"/>
  <c r="H716" i="14"/>
  <c r="H163" i="10" s="1"/>
  <c r="I716" i="14"/>
  <c r="I163" i="10" s="1"/>
  <c r="J716" i="14"/>
  <c r="J163" i="10" s="1"/>
  <c r="K716" i="14"/>
  <c r="K163" i="10" s="1"/>
  <c r="L716" i="14"/>
  <c r="L163" i="10" s="1"/>
  <c r="D716" i="14"/>
  <c r="D163" i="10" s="1"/>
  <c r="E713" i="14"/>
  <c r="E162" i="10" s="1"/>
  <c r="F713" i="14"/>
  <c r="F162" i="10" s="1"/>
  <c r="G713" i="14"/>
  <c r="G162" i="10" s="1"/>
  <c r="H713" i="14"/>
  <c r="H162" i="10" s="1"/>
  <c r="I713" i="14"/>
  <c r="I162" i="10" s="1"/>
  <c r="J713" i="14"/>
  <c r="J162" i="10" s="1"/>
  <c r="K713" i="14"/>
  <c r="K162" i="10" s="1"/>
  <c r="L713" i="14"/>
  <c r="L162" i="10" s="1"/>
  <c r="D713" i="14"/>
  <c r="D162" i="10" s="1"/>
  <c r="E708" i="14"/>
  <c r="E160" i="10" s="1"/>
  <c r="F708" i="14"/>
  <c r="F160" i="10" s="1"/>
  <c r="G708" i="14"/>
  <c r="G160" i="10" s="1"/>
  <c r="H708" i="14"/>
  <c r="H160" i="10" s="1"/>
  <c r="I708" i="14"/>
  <c r="I160" i="10" s="1"/>
  <c r="J708" i="14"/>
  <c r="J160" i="10" s="1"/>
  <c r="K708" i="14"/>
  <c r="K160" i="10" s="1"/>
  <c r="L708" i="14"/>
  <c r="L160" i="10" s="1"/>
  <c r="D708" i="14"/>
  <c r="D160" i="10" s="1"/>
  <c r="E701" i="14"/>
  <c r="E161" i="10" s="1"/>
  <c r="F701" i="14"/>
  <c r="F161" i="10" s="1"/>
  <c r="G701" i="14"/>
  <c r="G161" i="10" s="1"/>
  <c r="H701" i="14"/>
  <c r="H161" i="10" s="1"/>
  <c r="I701" i="14"/>
  <c r="I161" i="10" s="1"/>
  <c r="J701" i="14"/>
  <c r="J161" i="10" s="1"/>
  <c r="K701" i="14"/>
  <c r="K161" i="10" s="1"/>
  <c r="L701" i="14"/>
  <c r="L161" i="10" s="1"/>
  <c r="D701" i="14"/>
  <c r="D161" i="10" s="1"/>
  <c r="E697" i="14"/>
  <c r="E159" i="10" s="1"/>
  <c r="F697" i="14"/>
  <c r="F159" i="10" s="1"/>
  <c r="G697" i="14"/>
  <c r="G159" i="10" s="1"/>
  <c r="H697" i="14"/>
  <c r="H159" i="10" s="1"/>
  <c r="I697" i="14"/>
  <c r="I159" i="10" s="1"/>
  <c r="J697" i="14"/>
  <c r="J159" i="10" s="1"/>
  <c r="K697" i="14"/>
  <c r="K159" i="10" s="1"/>
  <c r="L697" i="14"/>
  <c r="L159" i="10" s="1"/>
  <c r="D697" i="14"/>
  <c r="D159" i="10" s="1"/>
  <c r="E691" i="14"/>
  <c r="E156" i="10" s="1"/>
  <c r="F691" i="14"/>
  <c r="F156" i="10" s="1"/>
  <c r="G691" i="14"/>
  <c r="G156" i="10" s="1"/>
  <c r="H691" i="14"/>
  <c r="H156" i="10" s="1"/>
  <c r="I691" i="14"/>
  <c r="I156" i="10" s="1"/>
  <c r="J691" i="14"/>
  <c r="J156" i="10" s="1"/>
  <c r="K691" i="14"/>
  <c r="K156" i="10" s="1"/>
  <c r="L691" i="14"/>
  <c r="L156" i="10" s="1"/>
  <c r="D691" i="14"/>
  <c r="D156" i="10" s="1"/>
  <c r="E685" i="14"/>
  <c r="E157" i="10" s="1"/>
  <c r="F685" i="14"/>
  <c r="F157" i="10" s="1"/>
  <c r="G685" i="14"/>
  <c r="G157" i="10" s="1"/>
  <c r="H685" i="14"/>
  <c r="H157" i="10" s="1"/>
  <c r="I685" i="14"/>
  <c r="I157" i="10" s="1"/>
  <c r="J685" i="14"/>
  <c r="J157" i="10" s="1"/>
  <c r="K685" i="14"/>
  <c r="K157" i="10" s="1"/>
  <c r="L685" i="14"/>
  <c r="L157" i="10" s="1"/>
  <c r="D685" i="14"/>
  <c r="D157" i="10" s="1"/>
  <c r="E680" i="14"/>
  <c r="E155" i="10" s="1"/>
  <c r="F680" i="14"/>
  <c r="F155" i="10" s="1"/>
  <c r="G680" i="14"/>
  <c r="G155" i="10" s="1"/>
  <c r="H680" i="14"/>
  <c r="H155" i="10" s="1"/>
  <c r="I680" i="14"/>
  <c r="I155" i="10" s="1"/>
  <c r="J680" i="14"/>
  <c r="J155" i="10" s="1"/>
  <c r="K680" i="14"/>
  <c r="K155" i="10" s="1"/>
  <c r="L680" i="14"/>
  <c r="L155" i="10" s="1"/>
  <c r="D680" i="14"/>
  <c r="D155" i="10" s="1"/>
  <c r="E674" i="14"/>
  <c r="E158" i="10" s="1"/>
  <c r="F674" i="14"/>
  <c r="F158" i="10" s="1"/>
  <c r="G674" i="14"/>
  <c r="G158" i="10" s="1"/>
  <c r="H674" i="14"/>
  <c r="H158" i="10" s="1"/>
  <c r="I674" i="14"/>
  <c r="I158" i="10" s="1"/>
  <c r="J674" i="14"/>
  <c r="J158" i="10" s="1"/>
  <c r="K674" i="14"/>
  <c r="K158" i="10" s="1"/>
  <c r="L674" i="14"/>
  <c r="L158" i="10" s="1"/>
  <c r="D674" i="14"/>
  <c r="D158" i="10" s="1"/>
  <c r="E671" i="14"/>
  <c r="E154" i="10" s="1"/>
  <c r="F671" i="14"/>
  <c r="F154" i="10" s="1"/>
  <c r="G671" i="14"/>
  <c r="G154" i="10" s="1"/>
  <c r="H671" i="14"/>
  <c r="H154" i="10" s="1"/>
  <c r="I671" i="14"/>
  <c r="I154" i="10" s="1"/>
  <c r="J671" i="14"/>
  <c r="J154" i="10" s="1"/>
  <c r="K671" i="14"/>
  <c r="K154" i="10" s="1"/>
  <c r="L671" i="14"/>
  <c r="L154" i="10" s="1"/>
  <c r="D671" i="14"/>
  <c r="D154" i="10" s="1"/>
  <c r="E669" i="14"/>
  <c r="E153" i="10" s="1"/>
  <c r="F669" i="14"/>
  <c r="F153" i="10" s="1"/>
  <c r="G669" i="14"/>
  <c r="G153" i="10" s="1"/>
  <c r="H669" i="14"/>
  <c r="H153" i="10" s="1"/>
  <c r="I669" i="14"/>
  <c r="I153" i="10" s="1"/>
  <c r="J669" i="14"/>
  <c r="J153" i="10" s="1"/>
  <c r="K669" i="14"/>
  <c r="K153" i="10" s="1"/>
  <c r="L669" i="14"/>
  <c r="L153" i="10" s="1"/>
  <c r="D669" i="14"/>
  <c r="D153" i="10" s="1"/>
  <c r="E667" i="14"/>
  <c r="E152" i="10" s="1"/>
  <c r="F667" i="14"/>
  <c r="F152" i="10" s="1"/>
  <c r="G667" i="14"/>
  <c r="G152" i="10" s="1"/>
  <c r="H667" i="14"/>
  <c r="H152" i="10" s="1"/>
  <c r="I667" i="14"/>
  <c r="I152" i="10" s="1"/>
  <c r="J667" i="14"/>
  <c r="J152" i="10" s="1"/>
  <c r="K667" i="14"/>
  <c r="K152" i="10" s="1"/>
  <c r="L667" i="14"/>
  <c r="L152" i="10" s="1"/>
  <c r="D667" i="14"/>
  <c r="D152" i="10" s="1"/>
  <c r="E660" i="14"/>
  <c r="E151" i="10" s="1"/>
  <c r="F660" i="14"/>
  <c r="F151" i="10" s="1"/>
  <c r="G660" i="14"/>
  <c r="G151" i="10" s="1"/>
  <c r="H660" i="14"/>
  <c r="H151" i="10" s="1"/>
  <c r="I660" i="14"/>
  <c r="I151" i="10" s="1"/>
  <c r="J660" i="14"/>
  <c r="J151" i="10" s="1"/>
  <c r="K660" i="14"/>
  <c r="K151" i="10" s="1"/>
  <c r="L660" i="14"/>
  <c r="L151" i="10" s="1"/>
  <c r="D660" i="14"/>
  <c r="D151" i="10" s="1"/>
  <c r="E656" i="14"/>
  <c r="E150" i="10" s="1"/>
  <c r="F656" i="14"/>
  <c r="F150" i="10" s="1"/>
  <c r="G656" i="14"/>
  <c r="G150" i="10" s="1"/>
  <c r="H656" i="14"/>
  <c r="H150" i="10" s="1"/>
  <c r="I656" i="14"/>
  <c r="I150" i="10" s="1"/>
  <c r="J656" i="14"/>
  <c r="J150" i="10" s="1"/>
  <c r="K656" i="14"/>
  <c r="K150" i="10" s="1"/>
  <c r="L656" i="14"/>
  <c r="L150" i="10" s="1"/>
  <c r="D656" i="14"/>
  <c r="D150" i="10" s="1"/>
  <c r="E650" i="14"/>
  <c r="E149" i="10" s="1"/>
  <c r="F650" i="14"/>
  <c r="F149" i="10" s="1"/>
  <c r="G650" i="14"/>
  <c r="G149" i="10" s="1"/>
  <c r="H650" i="14"/>
  <c r="H149" i="10" s="1"/>
  <c r="I650" i="14"/>
  <c r="I149" i="10" s="1"/>
  <c r="J650" i="14"/>
  <c r="J149" i="10" s="1"/>
  <c r="K650" i="14"/>
  <c r="K149" i="10" s="1"/>
  <c r="L650" i="14"/>
  <c r="L149" i="10" s="1"/>
  <c r="D650" i="14"/>
  <c r="D149" i="10" s="1"/>
  <c r="E647" i="14"/>
  <c r="E148" i="10" s="1"/>
  <c r="F647" i="14"/>
  <c r="F148" i="10" s="1"/>
  <c r="G647" i="14"/>
  <c r="G148" i="10" s="1"/>
  <c r="H647" i="14"/>
  <c r="H148" i="10" s="1"/>
  <c r="I647" i="14"/>
  <c r="I148" i="10" s="1"/>
  <c r="J647" i="14"/>
  <c r="J148" i="10" s="1"/>
  <c r="K647" i="14"/>
  <c r="K148" i="10" s="1"/>
  <c r="L647" i="14"/>
  <c r="L148" i="10" s="1"/>
  <c r="D647" i="14"/>
  <c r="D148" i="10" s="1"/>
  <c r="E640" i="14"/>
  <c r="E147" i="10" s="1"/>
  <c r="F640" i="14"/>
  <c r="F147" i="10" s="1"/>
  <c r="G640" i="14"/>
  <c r="G147" i="10" s="1"/>
  <c r="H640" i="14"/>
  <c r="H147" i="10" s="1"/>
  <c r="I640" i="14"/>
  <c r="I147" i="10" s="1"/>
  <c r="J640" i="14"/>
  <c r="J147" i="10" s="1"/>
  <c r="K640" i="14"/>
  <c r="K147" i="10" s="1"/>
  <c r="L640" i="14"/>
  <c r="L147" i="10" s="1"/>
  <c r="D640" i="14"/>
  <c r="D147" i="10" s="1"/>
  <c r="E632" i="14"/>
  <c r="E145" i="10" s="1"/>
  <c r="F632" i="14"/>
  <c r="F145" i="10" s="1"/>
  <c r="G632" i="14"/>
  <c r="G145" i="10" s="1"/>
  <c r="H632" i="14"/>
  <c r="H145" i="10" s="1"/>
  <c r="I632" i="14"/>
  <c r="I145" i="10" s="1"/>
  <c r="J632" i="14"/>
  <c r="J145" i="10" s="1"/>
  <c r="K632" i="14"/>
  <c r="K145" i="10" s="1"/>
  <c r="L632" i="14"/>
  <c r="L145" i="10" s="1"/>
  <c r="D632" i="14"/>
  <c r="D145" i="10" s="1"/>
  <c r="E626" i="14"/>
  <c r="E146" i="10" s="1"/>
  <c r="F626" i="14"/>
  <c r="F146" i="10" s="1"/>
  <c r="G626" i="14"/>
  <c r="G146" i="10" s="1"/>
  <c r="H626" i="14"/>
  <c r="H146" i="10" s="1"/>
  <c r="I626" i="14"/>
  <c r="I146" i="10" s="1"/>
  <c r="J626" i="14"/>
  <c r="J146" i="10" s="1"/>
  <c r="K626" i="14"/>
  <c r="K146" i="10" s="1"/>
  <c r="L626" i="14"/>
  <c r="L146" i="10" s="1"/>
  <c r="D626" i="14"/>
  <c r="D146" i="10" s="1"/>
  <c r="E621" i="14"/>
  <c r="E144" i="10" s="1"/>
  <c r="F621" i="14"/>
  <c r="F144" i="10" s="1"/>
  <c r="G621" i="14"/>
  <c r="G144" i="10" s="1"/>
  <c r="H621" i="14"/>
  <c r="H144" i="10" s="1"/>
  <c r="I621" i="14"/>
  <c r="I144" i="10" s="1"/>
  <c r="J621" i="14"/>
  <c r="J144" i="10" s="1"/>
  <c r="K621" i="14"/>
  <c r="K144" i="10" s="1"/>
  <c r="L621" i="14"/>
  <c r="L144" i="10" s="1"/>
  <c r="D621" i="14"/>
  <c r="D144" i="10" s="1"/>
  <c r="D616" i="14"/>
  <c r="D143" i="10" s="1"/>
  <c r="E616" i="14"/>
  <c r="E143" i="10" s="1"/>
  <c r="F616" i="14"/>
  <c r="F143" i="10" s="1"/>
  <c r="G616" i="14"/>
  <c r="G143" i="10" s="1"/>
  <c r="H616" i="14"/>
  <c r="H143" i="10" s="1"/>
  <c r="I616" i="14"/>
  <c r="I143" i="10" s="1"/>
  <c r="J616" i="14"/>
  <c r="J143" i="10" s="1"/>
  <c r="K616" i="14"/>
  <c r="K143" i="10" s="1"/>
  <c r="L616" i="14"/>
  <c r="L143" i="10" s="1"/>
  <c r="E613" i="14"/>
  <c r="E142" i="10" s="1"/>
  <c r="F613" i="14"/>
  <c r="F142" i="10" s="1"/>
  <c r="G613" i="14"/>
  <c r="G142" i="10" s="1"/>
  <c r="H613" i="14"/>
  <c r="H142" i="10" s="1"/>
  <c r="I613" i="14"/>
  <c r="I142" i="10" s="1"/>
  <c r="J613" i="14"/>
  <c r="J142" i="10" s="1"/>
  <c r="K613" i="14"/>
  <c r="K142" i="10" s="1"/>
  <c r="L613" i="14"/>
  <c r="L142" i="10" s="1"/>
  <c r="D613" i="14"/>
  <c r="D142" i="10" s="1"/>
  <c r="E606" i="14"/>
  <c r="E140" i="10" s="1"/>
  <c r="F606" i="14"/>
  <c r="F140" i="10" s="1"/>
  <c r="G606" i="14"/>
  <c r="G140" i="10" s="1"/>
  <c r="H606" i="14"/>
  <c r="H140" i="10" s="1"/>
  <c r="I606" i="14"/>
  <c r="I140" i="10" s="1"/>
  <c r="J606" i="14"/>
  <c r="J140" i="10" s="1"/>
  <c r="K606" i="14"/>
  <c r="K140" i="10" s="1"/>
  <c r="L606" i="14"/>
  <c r="L140" i="10" s="1"/>
  <c r="D606" i="14"/>
  <c r="D140" i="10" s="1"/>
  <c r="E603" i="14"/>
  <c r="E141" i="10" s="1"/>
  <c r="F603" i="14"/>
  <c r="F141" i="10" s="1"/>
  <c r="G603" i="14"/>
  <c r="G141" i="10" s="1"/>
  <c r="H603" i="14"/>
  <c r="H141" i="10" s="1"/>
  <c r="I603" i="14"/>
  <c r="I141" i="10" s="1"/>
  <c r="J603" i="14"/>
  <c r="J141" i="10" s="1"/>
  <c r="K603" i="14"/>
  <c r="K141" i="10" s="1"/>
  <c r="L603" i="14"/>
  <c r="L141" i="10" s="1"/>
  <c r="D603" i="14"/>
  <c r="D141" i="10" s="1"/>
  <c r="E601" i="14"/>
  <c r="E139" i="10" s="1"/>
  <c r="F601" i="14"/>
  <c r="F139" i="10" s="1"/>
  <c r="G601" i="14"/>
  <c r="G139" i="10" s="1"/>
  <c r="H601" i="14"/>
  <c r="H139" i="10" s="1"/>
  <c r="I601" i="14"/>
  <c r="I139" i="10" s="1"/>
  <c r="J601" i="14"/>
  <c r="J139" i="10" s="1"/>
  <c r="K601" i="14"/>
  <c r="K139" i="10" s="1"/>
  <c r="L601" i="14"/>
  <c r="L139" i="10" s="1"/>
  <c r="D601" i="14"/>
  <c r="D139" i="10" s="1"/>
  <c r="E598" i="14"/>
  <c r="E137" i="10" s="1"/>
  <c r="F598" i="14"/>
  <c r="F137" i="10" s="1"/>
  <c r="G598" i="14"/>
  <c r="G137" i="10" s="1"/>
  <c r="H598" i="14"/>
  <c r="H137" i="10" s="1"/>
  <c r="I598" i="14"/>
  <c r="I137" i="10" s="1"/>
  <c r="J598" i="14"/>
  <c r="J137" i="10" s="1"/>
  <c r="K598" i="14"/>
  <c r="K137" i="10" s="1"/>
  <c r="L598" i="14"/>
  <c r="L137" i="10" s="1"/>
  <c r="D598" i="14"/>
  <c r="D137" i="10" s="1"/>
  <c r="E594" i="14"/>
  <c r="E136" i="10" s="1"/>
  <c r="F594" i="14"/>
  <c r="F136" i="10" s="1"/>
  <c r="G594" i="14"/>
  <c r="G136" i="10" s="1"/>
  <c r="H594" i="14"/>
  <c r="H136" i="10" s="1"/>
  <c r="I594" i="14"/>
  <c r="I136" i="10" s="1"/>
  <c r="J594" i="14"/>
  <c r="J136" i="10" s="1"/>
  <c r="K594" i="14"/>
  <c r="K136" i="10" s="1"/>
  <c r="L594" i="14"/>
  <c r="L136" i="10" s="1"/>
  <c r="D594" i="14"/>
  <c r="D136" i="10" s="1"/>
  <c r="E589" i="14"/>
  <c r="E138" i="10" s="1"/>
  <c r="F589" i="14"/>
  <c r="F138" i="10" s="1"/>
  <c r="G589" i="14"/>
  <c r="G138" i="10" s="1"/>
  <c r="H589" i="14"/>
  <c r="H138" i="10" s="1"/>
  <c r="I589" i="14"/>
  <c r="I138" i="10" s="1"/>
  <c r="J589" i="14"/>
  <c r="J138" i="10" s="1"/>
  <c r="K589" i="14"/>
  <c r="K138" i="10" s="1"/>
  <c r="L589" i="14"/>
  <c r="L138" i="10" s="1"/>
  <c r="D589" i="14"/>
  <c r="D138" i="10" s="1"/>
  <c r="E584" i="14"/>
  <c r="E135" i="10" s="1"/>
  <c r="F584" i="14"/>
  <c r="F135" i="10" s="1"/>
  <c r="G584" i="14"/>
  <c r="G135" i="10" s="1"/>
  <c r="H584" i="14"/>
  <c r="H135" i="10" s="1"/>
  <c r="I584" i="14"/>
  <c r="I135" i="10" s="1"/>
  <c r="J584" i="14"/>
  <c r="J135" i="10" s="1"/>
  <c r="K584" i="14"/>
  <c r="K135" i="10" s="1"/>
  <c r="L584" i="14"/>
  <c r="L135" i="10" s="1"/>
  <c r="D584" i="14"/>
  <c r="D135" i="10" s="1"/>
  <c r="E579" i="14"/>
  <c r="E134" i="10" s="1"/>
  <c r="F579" i="14"/>
  <c r="F134" i="10" s="1"/>
  <c r="G579" i="14"/>
  <c r="G134" i="10" s="1"/>
  <c r="H579" i="14"/>
  <c r="H134" i="10" s="1"/>
  <c r="I579" i="14"/>
  <c r="I134" i="10" s="1"/>
  <c r="J579" i="14"/>
  <c r="J134" i="10" s="1"/>
  <c r="K579" i="14"/>
  <c r="K134" i="10" s="1"/>
  <c r="L579" i="14"/>
  <c r="L134" i="10" s="1"/>
  <c r="D579" i="14"/>
  <c r="D134" i="10" s="1"/>
  <c r="E576" i="14"/>
  <c r="E131" i="10" s="1"/>
  <c r="F576" i="14"/>
  <c r="F131" i="10" s="1"/>
  <c r="G576" i="14"/>
  <c r="G131" i="10" s="1"/>
  <c r="H576" i="14"/>
  <c r="H131" i="10" s="1"/>
  <c r="I576" i="14"/>
  <c r="I131" i="10" s="1"/>
  <c r="J576" i="14"/>
  <c r="J131" i="10" s="1"/>
  <c r="K576" i="14"/>
  <c r="K131" i="10" s="1"/>
  <c r="L576" i="14"/>
  <c r="L131" i="10" s="1"/>
  <c r="D576" i="14"/>
  <c r="D131" i="10" s="1"/>
  <c r="E571" i="14"/>
  <c r="E130" i="10" s="1"/>
  <c r="F571" i="14"/>
  <c r="F130" i="10" s="1"/>
  <c r="G571" i="14"/>
  <c r="G130" i="10" s="1"/>
  <c r="H571" i="14"/>
  <c r="H130" i="10" s="1"/>
  <c r="I571" i="14"/>
  <c r="I130" i="10" s="1"/>
  <c r="J571" i="14"/>
  <c r="J130" i="10" s="1"/>
  <c r="K571" i="14"/>
  <c r="K130" i="10" s="1"/>
  <c r="L571" i="14"/>
  <c r="L130" i="10" s="1"/>
  <c r="D571" i="14"/>
  <c r="D130" i="10" s="1"/>
  <c r="E563" i="14"/>
  <c r="E126" i="10" s="1"/>
  <c r="F563" i="14"/>
  <c r="F126" i="10" s="1"/>
  <c r="G563" i="14"/>
  <c r="G126" i="10" s="1"/>
  <c r="H563" i="14"/>
  <c r="H126" i="10" s="1"/>
  <c r="I563" i="14"/>
  <c r="I126" i="10" s="1"/>
  <c r="J563" i="14"/>
  <c r="J126" i="10" s="1"/>
  <c r="K563" i="14"/>
  <c r="K126" i="10" s="1"/>
  <c r="L563" i="14"/>
  <c r="L126" i="10" s="1"/>
  <c r="D563" i="14"/>
  <c r="D126" i="10" s="1"/>
  <c r="E560" i="14"/>
  <c r="E129" i="10" s="1"/>
  <c r="F560" i="14"/>
  <c r="F129" i="10" s="1"/>
  <c r="G560" i="14"/>
  <c r="G129" i="10" s="1"/>
  <c r="H560" i="14"/>
  <c r="H129" i="10" s="1"/>
  <c r="I560" i="14"/>
  <c r="I129" i="10" s="1"/>
  <c r="J560" i="14"/>
  <c r="J129" i="10" s="1"/>
  <c r="K560" i="14"/>
  <c r="K129" i="10" s="1"/>
  <c r="L560" i="14"/>
  <c r="L129" i="10" s="1"/>
  <c r="D560" i="14"/>
  <c r="D129" i="10" s="1"/>
  <c r="E557" i="14"/>
  <c r="E128" i="10" s="1"/>
  <c r="F557" i="14"/>
  <c r="F128" i="10" s="1"/>
  <c r="G557" i="14"/>
  <c r="G128" i="10" s="1"/>
  <c r="H557" i="14"/>
  <c r="H128" i="10" s="1"/>
  <c r="I557" i="14"/>
  <c r="I128" i="10" s="1"/>
  <c r="J557" i="14"/>
  <c r="J128" i="10" s="1"/>
  <c r="K557" i="14"/>
  <c r="K128" i="10" s="1"/>
  <c r="L557" i="14"/>
  <c r="L128" i="10" s="1"/>
  <c r="D557" i="14"/>
  <c r="D128" i="10" s="1"/>
  <c r="E553" i="14"/>
  <c r="E127" i="10" s="1"/>
  <c r="F553" i="14"/>
  <c r="F127" i="10" s="1"/>
  <c r="G553" i="14"/>
  <c r="G127" i="10" s="1"/>
  <c r="H553" i="14"/>
  <c r="H127" i="10" s="1"/>
  <c r="I553" i="14"/>
  <c r="I127" i="10" s="1"/>
  <c r="J553" i="14"/>
  <c r="J127" i="10" s="1"/>
  <c r="K553" i="14"/>
  <c r="K127" i="10" s="1"/>
  <c r="L553" i="14"/>
  <c r="L127" i="10" s="1"/>
  <c r="D553" i="14"/>
  <c r="D127" i="10" s="1"/>
  <c r="E550" i="14"/>
  <c r="E122" i="10" s="1"/>
  <c r="F550" i="14"/>
  <c r="F122" i="10" s="1"/>
  <c r="G550" i="14"/>
  <c r="G122" i="10" s="1"/>
  <c r="H550" i="14"/>
  <c r="H122" i="10" s="1"/>
  <c r="I550" i="14"/>
  <c r="I122" i="10" s="1"/>
  <c r="J550" i="14"/>
  <c r="J122" i="10" s="1"/>
  <c r="K550" i="14"/>
  <c r="K122" i="10" s="1"/>
  <c r="L550" i="14"/>
  <c r="L122" i="10" s="1"/>
  <c r="D550" i="14"/>
  <c r="D122" i="10" s="1"/>
  <c r="E542" i="14"/>
  <c r="E133" i="10" s="1"/>
  <c r="F542" i="14"/>
  <c r="F133" i="10" s="1"/>
  <c r="G542" i="14"/>
  <c r="G133" i="10" s="1"/>
  <c r="H542" i="14"/>
  <c r="H133" i="10" s="1"/>
  <c r="I542" i="14"/>
  <c r="I133" i="10" s="1"/>
  <c r="J542" i="14"/>
  <c r="J133" i="10" s="1"/>
  <c r="K542" i="14"/>
  <c r="K133" i="10" s="1"/>
  <c r="L542" i="14"/>
  <c r="L133" i="10" s="1"/>
  <c r="D542" i="14"/>
  <c r="D133" i="10" s="1"/>
  <c r="E536" i="14"/>
  <c r="E120" i="10" s="1"/>
  <c r="F536" i="14"/>
  <c r="F120" i="10" s="1"/>
  <c r="G536" i="14"/>
  <c r="G120" i="10" s="1"/>
  <c r="H536" i="14"/>
  <c r="H120" i="10" s="1"/>
  <c r="I536" i="14"/>
  <c r="I120" i="10" s="1"/>
  <c r="J536" i="14"/>
  <c r="J120" i="10" s="1"/>
  <c r="K536" i="14"/>
  <c r="K120" i="10" s="1"/>
  <c r="L536" i="14"/>
  <c r="L120" i="10" s="1"/>
  <c r="D536" i="14"/>
  <c r="D120" i="10" s="1"/>
  <c r="E534" i="14"/>
  <c r="E132" i="10" s="1"/>
  <c r="F534" i="14"/>
  <c r="F132" i="10" s="1"/>
  <c r="G534" i="14"/>
  <c r="G132" i="10" s="1"/>
  <c r="H534" i="14"/>
  <c r="H132" i="10" s="1"/>
  <c r="I534" i="14"/>
  <c r="I132" i="10" s="1"/>
  <c r="J534" i="14"/>
  <c r="J132" i="10" s="1"/>
  <c r="K534" i="14"/>
  <c r="K132" i="10" s="1"/>
  <c r="L534" i="14"/>
  <c r="L132" i="10" s="1"/>
  <c r="D534" i="14"/>
  <c r="D132" i="10" s="1"/>
  <c r="E532" i="14"/>
  <c r="E124" i="10" s="1"/>
  <c r="F532" i="14"/>
  <c r="F124" i="10" s="1"/>
  <c r="G532" i="14"/>
  <c r="G124" i="10" s="1"/>
  <c r="H532" i="14"/>
  <c r="H124" i="10" s="1"/>
  <c r="I532" i="14"/>
  <c r="I124" i="10" s="1"/>
  <c r="J532" i="14"/>
  <c r="J124" i="10" s="1"/>
  <c r="K532" i="14"/>
  <c r="K124" i="10" s="1"/>
  <c r="L532" i="14"/>
  <c r="L124" i="10" s="1"/>
  <c r="D532" i="14"/>
  <c r="D124" i="10" s="1"/>
  <c r="E528" i="14"/>
  <c r="E123" i="10" s="1"/>
  <c r="F528" i="14"/>
  <c r="F123" i="10" s="1"/>
  <c r="G528" i="14"/>
  <c r="G123" i="10" s="1"/>
  <c r="H528" i="14"/>
  <c r="H123" i="10" s="1"/>
  <c r="I528" i="14"/>
  <c r="I123" i="10" s="1"/>
  <c r="J528" i="14"/>
  <c r="J123" i="10" s="1"/>
  <c r="K528" i="14"/>
  <c r="K123" i="10" s="1"/>
  <c r="L528" i="14"/>
  <c r="L123" i="10" s="1"/>
  <c r="D528" i="14"/>
  <c r="D123" i="10" s="1"/>
  <c r="E526" i="14"/>
  <c r="E125" i="10" s="1"/>
  <c r="F526" i="14"/>
  <c r="F125" i="10" s="1"/>
  <c r="G526" i="14"/>
  <c r="G125" i="10" s="1"/>
  <c r="H526" i="14"/>
  <c r="H125" i="10" s="1"/>
  <c r="I526" i="14"/>
  <c r="I125" i="10" s="1"/>
  <c r="J526" i="14"/>
  <c r="J125" i="10" s="1"/>
  <c r="K526" i="14"/>
  <c r="K125" i="10" s="1"/>
  <c r="L526" i="14"/>
  <c r="L125" i="10" s="1"/>
  <c r="D526" i="14"/>
  <c r="D125" i="10" s="1"/>
  <c r="E524" i="14"/>
  <c r="E121" i="10" s="1"/>
  <c r="F524" i="14"/>
  <c r="F121" i="10" s="1"/>
  <c r="G524" i="14"/>
  <c r="G121" i="10" s="1"/>
  <c r="H524" i="14"/>
  <c r="H121" i="10" s="1"/>
  <c r="I524" i="14"/>
  <c r="I121" i="10" s="1"/>
  <c r="J524" i="14"/>
  <c r="J121" i="10" s="1"/>
  <c r="K524" i="14"/>
  <c r="K121" i="10" s="1"/>
  <c r="L524" i="14"/>
  <c r="L121" i="10" s="1"/>
  <c r="D524" i="14"/>
  <c r="D121" i="10" s="1"/>
  <c r="E521" i="14"/>
  <c r="E119" i="10" s="1"/>
  <c r="F521" i="14"/>
  <c r="F119" i="10" s="1"/>
  <c r="G521" i="14"/>
  <c r="G119" i="10" s="1"/>
  <c r="H521" i="14"/>
  <c r="H119" i="10" s="1"/>
  <c r="I521" i="14"/>
  <c r="I119" i="10" s="1"/>
  <c r="J521" i="14"/>
  <c r="J119" i="10" s="1"/>
  <c r="K521" i="14"/>
  <c r="K119" i="10" s="1"/>
  <c r="L521" i="14"/>
  <c r="L119" i="10" s="1"/>
  <c r="D521" i="14"/>
  <c r="D119" i="10" s="1"/>
  <c r="E516" i="14"/>
  <c r="E118" i="10" s="1"/>
  <c r="F516" i="14"/>
  <c r="F118" i="10" s="1"/>
  <c r="G516" i="14"/>
  <c r="G118" i="10" s="1"/>
  <c r="H516" i="14"/>
  <c r="H118" i="10" s="1"/>
  <c r="I516" i="14"/>
  <c r="I118" i="10" s="1"/>
  <c r="J516" i="14"/>
  <c r="J118" i="10" s="1"/>
  <c r="K516" i="14"/>
  <c r="K118" i="10" s="1"/>
  <c r="L516" i="14"/>
  <c r="L118" i="10" s="1"/>
  <c r="D516" i="14"/>
  <c r="D118" i="10" s="1"/>
  <c r="E514" i="14"/>
  <c r="E117" i="10" s="1"/>
  <c r="F514" i="14"/>
  <c r="F117" i="10" s="1"/>
  <c r="G514" i="14"/>
  <c r="G117" i="10" s="1"/>
  <c r="H514" i="14"/>
  <c r="H117" i="10" s="1"/>
  <c r="I514" i="14"/>
  <c r="I117" i="10" s="1"/>
  <c r="J514" i="14"/>
  <c r="J117" i="10" s="1"/>
  <c r="K514" i="14"/>
  <c r="K117" i="10" s="1"/>
  <c r="L514" i="14"/>
  <c r="L117" i="10" s="1"/>
  <c r="D514" i="14"/>
  <c r="D117" i="10" s="1"/>
  <c r="E512" i="14"/>
  <c r="E116" i="10" s="1"/>
  <c r="F512" i="14"/>
  <c r="F116" i="10" s="1"/>
  <c r="G512" i="14"/>
  <c r="G116" i="10" s="1"/>
  <c r="H512" i="14"/>
  <c r="H116" i="10" s="1"/>
  <c r="I512" i="14"/>
  <c r="I116" i="10" s="1"/>
  <c r="J512" i="14"/>
  <c r="J116" i="10" s="1"/>
  <c r="K512" i="14"/>
  <c r="K116" i="10" s="1"/>
  <c r="L512" i="14"/>
  <c r="L116" i="10" s="1"/>
  <c r="D512" i="14"/>
  <c r="D116" i="10" s="1"/>
  <c r="E510" i="14"/>
  <c r="E115" i="10" s="1"/>
  <c r="F510" i="14"/>
  <c r="F115" i="10" s="1"/>
  <c r="G510" i="14"/>
  <c r="G115" i="10" s="1"/>
  <c r="H510" i="14"/>
  <c r="H115" i="10" s="1"/>
  <c r="I510" i="14"/>
  <c r="I115" i="10" s="1"/>
  <c r="J510" i="14"/>
  <c r="J115" i="10" s="1"/>
  <c r="K510" i="14"/>
  <c r="K115" i="10" s="1"/>
  <c r="L510" i="14"/>
  <c r="L115" i="10" s="1"/>
  <c r="D510" i="14"/>
  <c r="D115" i="10" s="1"/>
  <c r="E508" i="14"/>
  <c r="E114" i="10" s="1"/>
  <c r="F508" i="14"/>
  <c r="F114" i="10" s="1"/>
  <c r="G508" i="14"/>
  <c r="G114" i="10" s="1"/>
  <c r="H508" i="14"/>
  <c r="H114" i="10" s="1"/>
  <c r="I508" i="14"/>
  <c r="I114" i="10" s="1"/>
  <c r="J508" i="14"/>
  <c r="J114" i="10" s="1"/>
  <c r="K508" i="14"/>
  <c r="K114" i="10" s="1"/>
  <c r="L508" i="14"/>
  <c r="L114" i="10" s="1"/>
  <c r="D508" i="14"/>
  <c r="D114" i="10" s="1"/>
  <c r="E504" i="14"/>
  <c r="E113" i="10" s="1"/>
  <c r="F504" i="14"/>
  <c r="F113" i="10" s="1"/>
  <c r="G504" i="14"/>
  <c r="G113" i="10" s="1"/>
  <c r="H504" i="14"/>
  <c r="H113" i="10" s="1"/>
  <c r="I504" i="14"/>
  <c r="I113" i="10" s="1"/>
  <c r="J504" i="14"/>
  <c r="J113" i="10" s="1"/>
  <c r="K504" i="14"/>
  <c r="K113" i="10" s="1"/>
  <c r="L504" i="14"/>
  <c r="L113" i="10" s="1"/>
  <c r="D504" i="14"/>
  <c r="D113" i="10" s="1"/>
  <c r="E499" i="14"/>
  <c r="E112" i="10" s="1"/>
  <c r="F499" i="14"/>
  <c r="F112" i="10" s="1"/>
  <c r="G499" i="14"/>
  <c r="G112" i="10" s="1"/>
  <c r="H499" i="14"/>
  <c r="H112" i="10" s="1"/>
  <c r="I499" i="14"/>
  <c r="I112" i="10" s="1"/>
  <c r="J499" i="14"/>
  <c r="J112" i="10" s="1"/>
  <c r="K499" i="14"/>
  <c r="K112" i="10" s="1"/>
  <c r="L499" i="14"/>
  <c r="L112" i="10" s="1"/>
  <c r="D499" i="14"/>
  <c r="D112" i="10" s="1"/>
  <c r="E497" i="14"/>
  <c r="E111" i="10" s="1"/>
  <c r="F497" i="14"/>
  <c r="F111" i="10" s="1"/>
  <c r="G497" i="14"/>
  <c r="G111" i="10" s="1"/>
  <c r="H497" i="14"/>
  <c r="H111" i="10" s="1"/>
  <c r="I497" i="14"/>
  <c r="I111" i="10" s="1"/>
  <c r="J497" i="14"/>
  <c r="J111" i="10" s="1"/>
  <c r="K497" i="14"/>
  <c r="K111" i="10" s="1"/>
  <c r="L497" i="14"/>
  <c r="L111" i="10" s="1"/>
  <c r="D497" i="14"/>
  <c r="D111" i="10" s="1"/>
  <c r="E491" i="14"/>
  <c r="E110" i="10" s="1"/>
  <c r="F491" i="14"/>
  <c r="F110" i="10" s="1"/>
  <c r="G491" i="14"/>
  <c r="G110" i="10" s="1"/>
  <c r="H491" i="14"/>
  <c r="H110" i="10" s="1"/>
  <c r="I491" i="14"/>
  <c r="I110" i="10" s="1"/>
  <c r="J491" i="14"/>
  <c r="J110" i="10" s="1"/>
  <c r="K491" i="14"/>
  <c r="K110" i="10" s="1"/>
  <c r="L491" i="14"/>
  <c r="L110" i="10" s="1"/>
  <c r="D491" i="14"/>
  <c r="D110" i="10" s="1"/>
  <c r="E489" i="14"/>
  <c r="E109" i="10" s="1"/>
  <c r="F489" i="14"/>
  <c r="F109" i="10" s="1"/>
  <c r="G489" i="14"/>
  <c r="G109" i="10" s="1"/>
  <c r="H489" i="14"/>
  <c r="H109" i="10" s="1"/>
  <c r="I489" i="14"/>
  <c r="I109" i="10" s="1"/>
  <c r="J489" i="14"/>
  <c r="J109" i="10" s="1"/>
  <c r="K489" i="14"/>
  <c r="K109" i="10" s="1"/>
  <c r="L489" i="14"/>
  <c r="L109" i="10" s="1"/>
  <c r="D489" i="14"/>
  <c r="D109" i="10" s="1"/>
  <c r="E487" i="14"/>
  <c r="E108" i="10" s="1"/>
  <c r="F487" i="14"/>
  <c r="F108" i="10" s="1"/>
  <c r="G487" i="14"/>
  <c r="G108" i="10" s="1"/>
  <c r="H487" i="14"/>
  <c r="H108" i="10" s="1"/>
  <c r="I487" i="14"/>
  <c r="I108" i="10" s="1"/>
  <c r="J487" i="14"/>
  <c r="J108" i="10" s="1"/>
  <c r="K487" i="14"/>
  <c r="K108" i="10" s="1"/>
  <c r="L487" i="14"/>
  <c r="L108" i="10" s="1"/>
  <c r="D487" i="14"/>
  <c r="D108" i="10" s="1"/>
  <c r="E479" i="14"/>
  <c r="E107" i="10" s="1"/>
  <c r="F479" i="14"/>
  <c r="F107" i="10" s="1"/>
  <c r="G479" i="14"/>
  <c r="G107" i="10" s="1"/>
  <c r="H479" i="14"/>
  <c r="H107" i="10" s="1"/>
  <c r="I479" i="14"/>
  <c r="I107" i="10" s="1"/>
  <c r="J479" i="14"/>
  <c r="J107" i="10" s="1"/>
  <c r="K479" i="14"/>
  <c r="K107" i="10" s="1"/>
  <c r="L479" i="14"/>
  <c r="L107" i="10" s="1"/>
  <c r="D479" i="14"/>
  <c r="D107" i="10" s="1"/>
  <c r="E473" i="14"/>
  <c r="E106" i="10" s="1"/>
  <c r="F473" i="14"/>
  <c r="F106" i="10" s="1"/>
  <c r="G473" i="14"/>
  <c r="G106" i="10" s="1"/>
  <c r="H473" i="14"/>
  <c r="H106" i="10" s="1"/>
  <c r="I473" i="14"/>
  <c r="I106" i="10" s="1"/>
  <c r="J473" i="14"/>
  <c r="J106" i="10" s="1"/>
  <c r="K473" i="14"/>
  <c r="K106" i="10" s="1"/>
  <c r="L473" i="14"/>
  <c r="L106" i="10" s="1"/>
  <c r="E468" i="14"/>
  <c r="E105" i="10" s="1"/>
  <c r="F468" i="14"/>
  <c r="F105" i="10" s="1"/>
  <c r="G468" i="14"/>
  <c r="G105" i="10" s="1"/>
  <c r="H468" i="14"/>
  <c r="H105" i="10" s="1"/>
  <c r="I468" i="14"/>
  <c r="I105" i="10" s="1"/>
  <c r="J468" i="14"/>
  <c r="J105" i="10" s="1"/>
  <c r="K468" i="14"/>
  <c r="K105" i="10" s="1"/>
  <c r="L468" i="14"/>
  <c r="L105" i="10" s="1"/>
  <c r="E465" i="14"/>
  <c r="E104" i="10" s="1"/>
  <c r="F465" i="14"/>
  <c r="F104" i="10" s="1"/>
  <c r="G465" i="14"/>
  <c r="G104" i="10" s="1"/>
  <c r="H465" i="14"/>
  <c r="H104" i="10" s="1"/>
  <c r="I465" i="14"/>
  <c r="I104" i="10" s="1"/>
  <c r="J465" i="14"/>
  <c r="J104" i="10" s="1"/>
  <c r="K465" i="14"/>
  <c r="K104" i="10" s="1"/>
  <c r="L465" i="14"/>
  <c r="L104" i="10" s="1"/>
  <c r="D465" i="14"/>
  <c r="D104" i="10" s="1"/>
  <c r="E463" i="14"/>
  <c r="E101" i="10" s="1"/>
  <c r="F463" i="14"/>
  <c r="F101" i="10" s="1"/>
  <c r="G463" i="14"/>
  <c r="G101" i="10" s="1"/>
  <c r="H463" i="14"/>
  <c r="H101" i="10" s="1"/>
  <c r="I463" i="14"/>
  <c r="I101" i="10" s="1"/>
  <c r="J463" i="14"/>
  <c r="J101" i="10" s="1"/>
  <c r="K463" i="14"/>
  <c r="K101" i="10" s="1"/>
  <c r="L463" i="14"/>
  <c r="L101" i="10" s="1"/>
  <c r="D463" i="14"/>
  <c r="D101" i="10" s="1"/>
  <c r="E456" i="14"/>
  <c r="E103" i="10" s="1"/>
  <c r="F456" i="14"/>
  <c r="F103" i="10" s="1"/>
  <c r="G456" i="14"/>
  <c r="G103" i="10" s="1"/>
  <c r="H456" i="14"/>
  <c r="H103" i="10" s="1"/>
  <c r="I456" i="14"/>
  <c r="I103" i="10" s="1"/>
  <c r="J456" i="14"/>
  <c r="J103" i="10" s="1"/>
  <c r="K456" i="14"/>
  <c r="K103" i="10" s="1"/>
  <c r="L456" i="14"/>
  <c r="L103" i="10" s="1"/>
  <c r="D456" i="14"/>
  <c r="D103" i="10" s="1"/>
  <c r="E454" i="14"/>
  <c r="E102" i="10" s="1"/>
  <c r="F454" i="14"/>
  <c r="F102" i="10" s="1"/>
  <c r="G454" i="14"/>
  <c r="G102" i="10" s="1"/>
  <c r="H454" i="14"/>
  <c r="H102" i="10" s="1"/>
  <c r="I454" i="14"/>
  <c r="I102" i="10" s="1"/>
  <c r="J454" i="14"/>
  <c r="J102" i="10" s="1"/>
  <c r="K454" i="14"/>
  <c r="K102" i="10" s="1"/>
  <c r="L454" i="14"/>
  <c r="L102" i="10" s="1"/>
  <c r="D454" i="14"/>
  <c r="D102" i="10" s="1"/>
  <c r="D2" i="15"/>
  <c r="D2" i="8" s="1"/>
  <c r="L6" i="15"/>
  <c r="L3" i="8" s="1"/>
  <c r="K6" i="15"/>
  <c r="K3" i="8" s="1"/>
  <c r="J6" i="15"/>
  <c r="J3" i="8" s="1"/>
  <c r="I6" i="15"/>
  <c r="I3" i="8" s="1"/>
  <c r="H6" i="15"/>
  <c r="H3" i="8" s="1"/>
  <c r="G6" i="15"/>
  <c r="G3" i="8" s="1"/>
  <c r="F6" i="15"/>
  <c r="F3" i="8" s="1"/>
  <c r="E6" i="15"/>
  <c r="E3" i="8" s="1"/>
  <c r="D6" i="15"/>
  <c r="D3" i="8" s="1"/>
  <c r="L2" i="15"/>
  <c r="L2" i="8" s="1"/>
  <c r="K2" i="15"/>
  <c r="K2" i="8" s="1"/>
  <c r="J2" i="15"/>
  <c r="J2" i="8" s="1"/>
  <c r="I2" i="15"/>
  <c r="I2" i="8" s="1"/>
  <c r="H2" i="15"/>
  <c r="H2" i="8" s="1"/>
  <c r="G2" i="15"/>
  <c r="G2" i="8" s="1"/>
  <c r="F2" i="15"/>
  <c r="F2" i="8" s="1"/>
  <c r="E2" i="15"/>
  <c r="E2" i="8" s="1"/>
  <c r="E452" i="14"/>
  <c r="E100" i="10" s="1"/>
  <c r="F452" i="14"/>
  <c r="F100" i="10" s="1"/>
  <c r="G452" i="14"/>
  <c r="G100" i="10" s="1"/>
  <c r="H452" i="14"/>
  <c r="H100" i="10" s="1"/>
  <c r="I452" i="14"/>
  <c r="I100" i="10" s="1"/>
  <c r="J452" i="14"/>
  <c r="J100" i="10" s="1"/>
  <c r="K452" i="14"/>
  <c r="K100" i="10" s="1"/>
  <c r="L452" i="14"/>
  <c r="L100" i="10" s="1"/>
  <c r="D452" i="14"/>
  <c r="D100" i="10" s="1"/>
  <c r="E442" i="14"/>
  <c r="E98" i="10" s="1"/>
  <c r="F442" i="14"/>
  <c r="F98" i="10" s="1"/>
  <c r="G442" i="14"/>
  <c r="G98" i="10" s="1"/>
  <c r="H442" i="14"/>
  <c r="H98" i="10" s="1"/>
  <c r="I442" i="14"/>
  <c r="I98" i="10" s="1"/>
  <c r="J442" i="14"/>
  <c r="J98" i="10" s="1"/>
  <c r="K442" i="14"/>
  <c r="K98" i="10" s="1"/>
  <c r="L442" i="14"/>
  <c r="L98" i="10" s="1"/>
  <c r="D442" i="14"/>
  <c r="D98" i="10" s="1"/>
  <c r="E436" i="14"/>
  <c r="E97" i="10" s="1"/>
  <c r="F436" i="14"/>
  <c r="F97" i="10" s="1"/>
  <c r="G436" i="14"/>
  <c r="G97" i="10" s="1"/>
  <c r="H436" i="14"/>
  <c r="H97" i="10" s="1"/>
  <c r="I436" i="14"/>
  <c r="I97" i="10" s="1"/>
  <c r="J436" i="14"/>
  <c r="J97" i="10" s="1"/>
  <c r="K436" i="14"/>
  <c r="K97" i="10" s="1"/>
  <c r="L436" i="14"/>
  <c r="L97" i="10" s="1"/>
  <c r="D436" i="14"/>
  <c r="D97" i="10" s="1"/>
  <c r="E428" i="14"/>
  <c r="E96" i="10" s="1"/>
  <c r="F428" i="14"/>
  <c r="F96" i="10" s="1"/>
  <c r="G428" i="14"/>
  <c r="G96" i="10" s="1"/>
  <c r="H428" i="14"/>
  <c r="H96" i="10" s="1"/>
  <c r="I428" i="14"/>
  <c r="I96" i="10" s="1"/>
  <c r="J428" i="14"/>
  <c r="J96" i="10" s="1"/>
  <c r="K428" i="14"/>
  <c r="K96" i="10" s="1"/>
  <c r="L428" i="14"/>
  <c r="L96" i="10" s="1"/>
  <c r="D428" i="14"/>
  <c r="D96" i="10" s="1"/>
  <c r="E419" i="14"/>
  <c r="E95" i="10" s="1"/>
  <c r="F419" i="14"/>
  <c r="F95" i="10" s="1"/>
  <c r="G419" i="14"/>
  <c r="G95" i="10" s="1"/>
  <c r="H419" i="14"/>
  <c r="H95" i="10" s="1"/>
  <c r="I419" i="14"/>
  <c r="I95" i="10" s="1"/>
  <c r="J419" i="14"/>
  <c r="J95" i="10" s="1"/>
  <c r="K419" i="14"/>
  <c r="K95" i="10" s="1"/>
  <c r="L419" i="14"/>
  <c r="L95" i="10" s="1"/>
  <c r="D419" i="14"/>
  <c r="D95" i="10" s="1"/>
  <c r="E410" i="14"/>
  <c r="E94" i="10" s="1"/>
  <c r="F410" i="14"/>
  <c r="F94" i="10" s="1"/>
  <c r="G410" i="14"/>
  <c r="G94" i="10" s="1"/>
  <c r="H410" i="14"/>
  <c r="H94" i="10" s="1"/>
  <c r="I410" i="14"/>
  <c r="I94" i="10" s="1"/>
  <c r="J410" i="14"/>
  <c r="J94" i="10" s="1"/>
  <c r="K410" i="14"/>
  <c r="K94" i="10" s="1"/>
  <c r="L410" i="14"/>
  <c r="L94" i="10" s="1"/>
  <c r="D410" i="14"/>
  <c r="D94" i="10" s="1"/>
  <c r="E403" i="14"/>
  <c r="E93" i="10" s="1"/>
  <c r="F403" i="14"/>
  <c r="F93" i="10" s="1"/>
  <c r="G403" i="14"/>
  <c r="G93" i="10" s="1"/>
  <c r="H403" i="14"/>
  <c r="H93" i="10" s="1"/>
  <c r="I403" i="14"/>
  <c r="I93" i="10" s="1"/>
  <c r="J403" i="14"/>
  <c r="J93" i="10" s="1"/>
  <c r="K403" i="14"/>
  <c r="K93" i="10" s="1"/>
  <c r="L403" i="14"/>
  <c r="L93" i="10" s="1"/>
  <c r="D403" i="14"/>
  <c r="D93" i="10" s="1"/>
  <c r="E394" i="14"/>
  <c r="E92" i="10" s="1"/>
  <c r="F394" i="14"/>
  <c r="F92" i="10" s="1"/>
  <c r="G394" i="14"/>
  <c r="G92" i="10" s="1"/>
  <c r="H394" i="14"/>
  <c r="H92" i="10" s="1"/>
  <c r="I394" i="14"/>
  <c r="I92" i="10" s="1"/>
  <c r="J394" i="14"/>
  <c r="J92" i="10" s="1"/>
  <c r="K394" i="14"/>
  <c r="K92" i="10" s="1"/>
  <c r="L394" i="14"/>
  <c r="L92" i="10" s="1"/>
  <c r="D394" i="14"/>
  <c r="D92" i="10" s="1"/>
  <c r="E392" i="14"/>
  <c r="E91" i="10" s="1"/>
  <c r="F392" i="14"/>
  <c r="F91" i="10" s="1"/>
  <c r="G392" i="14"/>
  <c r="G91" i="10" s="1"/>
  <c r="H392" i="14"/>
  <c r="H91" i="10" s="1"/>
  <c r="I392" i="14"/>
  <c r="I91" i="10" s="1"/>
  <c r="J392" i="14"/>
  <c r="J91" i="10" s="1"/>
  <c r="K392" i="14"/>
  <c r="K91" i="10" s="1"/>
  <c r="L392" i="14"/>
  <c r="L91" i="10" s="1"/>
  <c r="D392" i="14"/>
  <c r="D91" i="10" s="1"/>
  <c r="E390" i="14"/>
  <c r="E90" i="10" s="1"/>
  <c r="F390" i="14"/>
  <c r="F90" i="10" s="1"/>
  <c r="G390" i="14"/>
  <c r="G90" i="10" s="1"/>
  <c r="H390" i="14"/>
  <c r="H90" i="10" s="1"/>
  <c r="I390" i="14"/>
  <c r="I90" i="10" s="1"/>
  <c r="J390" i="14"/>
  <c r="J90" i="10" s="1"/>
  <c r="K390" i="14"/>
  <c r="K90" i="10" s="1"/>
  <c r="L390" i="14"/>
  <c r="L90" i="10" s="1"/>
  <c r="D390" i="14"/>
  <c r="D90" i="10" s="1"/>
  <c r="E387" i="14"/>
  <c r="E89" i="10" s="1"/>
  <c r="F387" i="14"/>
  <c r="F89" i="10" s="1"/>
  <c r="G387" i="14"/>
  <c r="G89" i="10" s="1"/>
  <c r="H387" i="14"/>
  <c r="H89" i="10" s="1"/>
  <c r="I387" i="14"/>
  <c r="I89" i="10" s="1"/>
  <c r="J387" i="14"/>
  <c r="J89" i="10" s="1"/>
  <c r="K387" i="14"/>
  <c r="K89" i="10" s="1"/>
  <c r="L387" i="14"/>
  <c r="L89" i="10" s="1"/>
  <c r="D387" i="14"/>
  <c r="D89" i="10" s="1"/>
  <c r="E385" i="14"/>
  <c r="E88" i="10" s="1"/>
  <c r="F385" i="14"/>
  <c r="F88" i="10" s="1"/>
  <c r="G385" i="14"/>
  <c r="G88" i="10" s="1"/>
  <c r="H385" i="14"/>
  <c r="H88" i="10" s="1"/>
  <c r="I385" i="14"/>
  <c r="I88" i="10" s="1"/>
  <c r="J385" i="14"/>
  <c r="J88" i="10" s="1"/>
  <c r="K385" i="14"/>
  <c r="K88" i="10" s="1"/>
  <c r="L385" i="14"/>
  <c r="L88" i="10" s="1"/>
  <c r="D385" i="14"/>
  <c r="D88" i="10" s="1"/>
  <c r="E382" i="14"/>
  <c r="E87" i="10" s="1"/>
  <c r="F382" i="14"/>
  <c r="F87" i="10" s="1"/>
  <c r="G382" i="14"/>
  <c r="G87" i="10" s="1"/>
  <c r="H382" i="14"/>
  <c r="H87" i="10" s="1"/>
  <c r="I382" i="14"/>
  <c r="I87" i="10" s="1"/>
  <c r="J382" i="14"/>
  <c r="J87" i="10" s="1"/>
  <c r="K382" i="14"/>
  <c r="K87" i="10" s="1"/>
  <c r="L382" i="14"/>
  <c r="L87" i="10" s="1"/>
  <c r="D382" i="14"/>
  <c r="D87" i="10" s="1"/>
  <c r="E378" i="14"/>
  <c r="E86" i="10" s="1"/>
  <c r="F378" i="14"/>
  <c r="F86" i="10" s="1"/>
  <c r="G378" i="14"/>
  <c r="G86" i="10" s="1"/>
  <c r="H378" i="14"/>
  <c r="H86" i="10" s="1"/>
  <c r="I378" i="14"/>
  <c r="I86" i="10" s="1"/>
  <c r="J378" i="14"/>
  <c r="J86" i="10" s="1"/>
  <c r="K378" i="14"/>
  <c r="K86" i="10" s="1"/>
  <c r="L378" i="14"/>
  <c r="L86" i="10" s="1"/>
  <c r="D378" i="14"/>
  <c r="D86" i="10" s="1"/>
  <c r="E374" i="14"/>
  <c r="E84" i="10" s="1"/>
  <c r="F374" i="14"/>
  <c r="F84" i="10" s="1"/>
  <c r="G374" i="14"/>
  <c r="G84" i="10" s="1"/>
  <c r="H374" i="14"/>
  <c r="H84" i="10" s="1"/>
  <c r="I374" i="14"/>
  <c r="I84" i="10" s="1"/>
  <c r="J374" i="14"/>
  <c r="J84" i="10" s="1"/>
  <c r="K374" i="14"/>
  <c r="K84" i="10" s="1"/>
  <c r="L374" i="14"/>
  <c r="L84" i="10" s="1"/>
  <c r="D374" i="14"/>
  <c r="D84" i="10" s="1"/>
  <c r="E368" i="14"/>
  <c r="E85" i="10" s="1"/>
  <c r="F368" i="14"/>
  <c r="F85" i="10" s="1"/>
  <c r="G368" i="14"/>
  <c r="G85" i="10" s="1"/>
  <c r="H368" i="14"/>
  <c r="H85" i="10" s="1"/>
  <c r="I368" i="14"/>
  <c r="I85" i="10" s="1"/>
  <c r="J368" i="14"/>
  <c r="J85" i="10" s="1"/>
  <c r="K368" i="14"/>
  <c r="K85" i="10" s="1"/>
  <c r="L368" i="14"/>
  <c r="L85" i="10" s="1"/>
  <c r="D368" i="14"/>
  <c r="D85" i="10" s="1"/>
  <c r="E366" i="14"/>
  <c r="E83" i="10" s="1"/>
  <c r="F366" i="14"/>
  <c r="F83" i="10" s="1"/>
  <c r="G366" i="14"/>
  <c r="G83" i="10" s="1"/>
  <c r="H366" i="14"/>
  <c r="H83" i="10" s="1"/>
  <c r="I366" i="14"/>
  <c r="I83" i="10" s="1"/>
  <c r="J366" i="14"/>
  <c r="J83" i="10" s="1"/>
  <c r="K366" i="14"/>
  <c r="K83" i="10" s="1"/>
  <c r="L366" i="14"/>
  <c r="L83" i="10" s="1"/>
  <c r="D366" i="14"/>
  <c r="D83" i="10" s="1"/>
  <c r="E362" i="14"/>
  <c r="E82" i="10" s="1"/>
  <c r="F362" i="14"/>
  <c r="F82" i="10" s="1"/>
  <c r="G362" i="14"/>
  <c r="G82" i="10" s="1"/>
  <c r="H362" i="14"/>
  <c r="H82" i="10" s="1"/>
  <c r="I362" i="14"/>
  <c r="I82" i="10" s="1"/>
  <c r="J362" i="14"/>
  <c r="J82" i="10" s="1"/>
  <c r="K362" i="14"/>
  <c r="K82" i="10" s="1"/>
  <c r="L362" i="14"/>
  <c r="L82" i="10" s="1"/>
  <c r="D362" i="14"/>
  <c r="D82" i="10" s="1"/>
  <c r="E359" i="14"/>
  <c r="E78" i="10" s="1"/>
  <c r="F359" i="14"/>
  <c r="F78" i="10" s="1"/>
  <c r="G359" i="14"/>
  <c r="G78" i="10" s="1"/>
  <c r="H359" i="14"/>
  <c r="H78" i="10" s="1"/>
  <c r="I359" i="14"/>
  <c r="I78" i="10" s="1"/>
  <c r="J359" i="14"/>
  <c r="J78" i="10" s="1"/>
  <c r="K359" i="14"/>
  <c r="K78" i="10" s="1"/>
  <c r="L359" i="14"/>
  <c r="L78" i="10" s="1"/>
  <c r="D359" i="14"/>
  <c r="D78" i="10" s="1"/>
  <c r="E355" i="14"/>
  <c r="E76" i="10" s="1"/>
  <c r="F355" i="14"/>
  <c r="F76" i="10" s="1"/>
  <c r="G355" i="14"/>
  <c r="G76" i="10" s="1"/>
  <c r="H355" i="14"/>
  <c r="H76" i="10" s="1"/>
  <c r="I355" i="14"/>
  <c r="I76" i="10" s="1"/>
  <c r="J355" i="14"/>
  <c r="J76" i="10" s="1"/>
  <c r="K355" i="14"/>
  <c r="K76" i="10" s="1"/>
  <c r="L355" i="14"/>
  <c r="L76" i="10" s="1"/>
  <c r="D355" i="14"/>
  <c r="D76" i="10" s="1"/>
  <c r="E353" i="14"/>
  <c r="E81" i="10" s="1"/>
  <c r="F353" i="14"/>
  <c r="F81" i="10" s="1"/>
  <c r="G353" i="14"/>
  <c r="G81" i="10" s="1"/>
  <c r="H353" i="14"/>
  <c r="H81" i="10" s="1"/>
  <c r="I353" i="14"/>
  <c r="I81" i="10" s="1"/>
  <c r="J353" i="14"/>
  <c r="J81" i="10" s="1"/>
  <c r="K353" i="14"/>
  <c r="K81" i="10" s="1"/>
  <c r="L353" i="14"/>
  <c r="L81" i="10" s="1"/>
  <c r="D353" i="14"/>
  <c r="D81" i="10" s="1"/>
  <c r="E347" i="14"/>
  <c r="E80" i="10" s="1"/>
  <c r="F347" i="14"/>
  <c r="F80" i="10" s="1"/>
  <c r="G347" i="14"/>
  <c r="G80" i="10" s="1"/>
  <c r="H347" i="14"/>
  <c r="H80" i="10" s="1"/>
  <c r="I347" i="14"/>
  <c r="I80" i="10" s="1"/>
  <c r="J347" i="14"/>
  <c r="J80" i="10" s="1"/>
  <c r="K347" i="14"/>
  <c r="K80" i="10" s="1"/>
  <c r="L347" i="14"/>
  <c r="L80" i="10" s="1"/>
  <c r="D347" i="14"/>
  <c r="D80" i="10" s="1"/>
  <c r="E345" i="14"/>
  <c r="E75" i="10" s="1"/>
  <c r="F345" i="14"/>
  <c r="F75" i="10" s="1"/>
  <c r="G345" i="14"/>
  <c r="G75" i="10" s="1"/>
  <c r="H345" i="14"/>
  <c r="H75" i="10" s="1"/>
  <c r="I345" i="14"/>
  <c r="I75" i="10" s="1"/>
  <c r="J345" i="14"/>
  <c r="J75" i="10" s="1"/>
  <c r="K345" i="14"/>
  <c r="K75" i="10" s="1"/>
  <c r="L345" i="14"/>
  <c r="L75" i="10" s="1"/>
  <c r="D345" i="14"/>
  <c r="D75" i="10" s="1"/>
  <c r="E340" i="14"/>
  <c r="E79" i="10" s="1"/>
  <c r="F340" i="14"/>
  <c r="F79" i="10" s="1"/>
  <c r="G340" i="14"/>
  <c r="G79" i="10" s="1"/>
  <c r="H340" i="14"/>
  <c r="H79" i="10" s="1"/>
  <c r="I340" i="14"/>
  <c r="I79" i="10" s="1"/>
  <c r="J340" i="14"/>
  <c r="J79" i="10" s="1"/>
  <c r="K340" i="14"/>
  <c r="K79" i="10" s="1"/>
  <c r="L340" i="14"/>
  <c r="L79" i="10" s="1"/>
  <c r="D340" i="14"/>
  <c r="D79" i="10" s="1"/>
  <c r="E336" i="14"/>
  <c r="E77" i="10" s="1"/>
  <c r="F336" i="14"/>
  <c r="F77" i="10" s="1"/>
  <c r="G336" i="14"/>
  <c r="G77" i="10" s="1"/>
  <c r="H336" i="14"/>
  <c r="H77" i="10" s="1"/>
  <c r="I336" i="14"/>
  <c r="I77" i="10" s="1"/>
  <c r="J336" i="14"/>
  <c r="J77" i="10" s="1"/>
  <c r="K336" i="14"/>
  <c r="K77" i="10" s="1"/>
  <c r="L336" i="14"/>
  <c r="L77" i="10" s="1"/>
  <c r="D336" i="14"/>
  <c r="D77" i="10" s="1"/>
  <c r="E334" i="14"/>
  <c r="E73" i="10" s="1"/>
  <c r="F334" i="14"/>
  <c r="F73" i="10" s="1"/>
  <c r="G334" i="14"/>
  <c r="G73" i="10" s="1"/>
  <c r="H334" i="14"/>
  <c r="H73" i="10" s="1"/>
  <c r="I334" i="14"/>
  <c r="I73" i="10" s="1"/>
  <c r="J334" i="14"/>
  <c r="J73" i="10" s="1"/>
  <c r="K334" i="14"/>
  <c r="K73" i="10" s="1"/>
  <c r="L334" i="14"/>
  <c r="L73" i="10" s="1"/>
  <c r="D334" i="14"/>
  <c r="D73" i="10" s="1"/>
  <c r="E330" i="14"/>
  <c r="E72" i="10" s="1"/>
  <c r="F330" i="14"/>
  <c r="F72" i="10" s="1"/>
  <c r="G330" i="14"/>
  <c r="G72" i="10" s="1"/>
  <c r="H330" i="14"/>
  <c r="H72" i="10" s="1"/>
  <c r="I330" i="14"/>
  <c r="I72" i="10" s="1"/>
  <c r="J330" i="14"/>
  <c r="J72" i="10" s="1"/>
  <c r="K330" i="14"/>
  <c r="K72" i="10" s="1"/>
  <c r="L330" i="14"/>
  <c r="L72" i="10" s="1"/>
  <c r="D330" i="14"/>
  <c r="D72" i="10" s="1"/>
  <c r="E326" i="14"/>
  <c r="E71" i="10" s="1"/>
  <c r="F326" i="14"/>
  <c r="F71" i="10" s="1"/>
  <c r="G326" i="14"/>
  <c r="G71" i="10" s="1"/>
  <c r="H326" i="14"/>
  <c r="H71" i="10" s="1"/>
  <c r="I326" i="14"/>
  <c r="I71" i="10" s="1"/>
  <c r="J326" i="14"/>
  <c r="J71" i="10" s="1"/>
  <c r="K326" i="14"/>
  <c r="K71" i="10" s="1"/>
  <c r="L326" i="14"/>
  <c r="L71" i="10" s="1"/>
  <c r="D326" i="14"/>
  <c r="D71" i="10" s="1"/>
  <c r="E324" i="14"/>
  <c r="E70" i="10" s="1"/>
  <c r="F324" i="14"/>
  <c r="F70" i="10" s="1"/>
  <c r="G324" i="14"/>
  <c r="G70" i="10" s="1"/>
  <c r="H324" i="14"/>
  <c r="H70" i="10" s="1"/>
  <c r="I324" i="14"/>
  <c r="I70" i="10" s="1"/>
  <c r="J324" i="14"/>
  <c r="J70" i="10" s="1"/>
  <c r="K324" i="14"/>
  <c r="K70" i="10" s="1"/>
  <c r="L324" i="14"/>
  <c r="L70" i="10" s="1"/>
  <c r="D324" i="14"/>
  <c r="D70" i="10" s="1"/>
  <c r="E316" i="14"/>
  <c r="E74" i="10" s="1"/>
  <c r="F316" i="14"/>
  <c r="F74" i="10" s="1"/>
  <c r="G316" i="14"/>
  <c r="G74" i="10" s="1"/>
  <c r="H316" i="14"/>
  <c r="H74" i="10" s="1"/>
  <c r="I316" i="14"/>
  <c r="I74" i="10" s="1"/>
  <c r="J316" i="14"/>
  <c r="J74" i="10" s="1"/>
  <c r="K316" i="14"/>
  <c r="K74" i="10" s="1"/>
  <c r="L316" i="14"/>
  <c r="L74" i="10" s="1"/>
  <c r="D316" i="14"/>
  <c r="D74" i="10" s="1"/>
  <c r="E314" i="14"/>
  <c r="E69" i="10" s="1"/>
  <c r="F314" i="14"/>
  <c r="F69" i="10" s="1"/>
  <c r="G314" i="14"/>
  <c r="G69" i="10" s="1"/>
  <c r="H314" i="14"/>
  <c r="H69" i="10" s="1"/>
  <c r="I314" i="14"/>
  <c r="I69" i="10" s="1"/>
  <c r="J314" i="14"/>
  <c r="J69" i="10" s="1"/>
  <c r="K314" i="14"/>
  <c r="K69" i="10" s="1"/>
  <c r="L314" i="14"/>
  <c r="L69" i="10" s="1"/>
  <c r="D314" i="14"/>
  <c r="D69" i="10" s="1"/>
  <c r="E312" i="14"/>
  <c r="E67" i="10" s="1"/>
  <c r="F312" i="14"/>
  <c r="F67" i="10" s="1"/>
  <c r="G312" i="14"/>
  <c r="G67" i="10" s="1"/>
  <c r="H312" i="14"/>
  <c r="H67" i="10" s="1"/>
  <c r="I312" i="14"/>
  <c r="I67" i="10" s="1"/>
  <c r="J312" i="14"/>
  <c r="J67" i="10" s="1"/>
  <c r="K312" i="14"/>
  <c r="K67" i="10" s="1"/>
  <c r="L312" i="14"/>
  <c r="L67" i="10" s="1"/>
  <c r="D312" i="14"/>
  <c r="D67" i="10" s="1"/>
  <c r="E307" i="14"/>
  <c r="E66" i="10" s="1"/>
  <c r="F307" i="14"/>
  <c r="F66" i="10" s="1"/>
  <c r="G307" i="14"/>
  <c r="G66" i="10" s="1"/>
  <c r="H307" i="14"/>
  <c r="H66" i="10" s="1"/>
  <c r="I307" i="14"/>
  <c r="I66" i="10" s="1"/>
  <c r="J307" i="14"/>
  <c r="J66" i="10" s="1"/>
  <c r="K307" i="14"/>
  <c r="K66" i="10" s="1"/>
  <c r="L307" i="14"/>
  <c r="L66" i="10" s="1"/>
  <c r="D307" i="14"/>
  <c r="D66" i="10" s="1"/>
  <c r="E298" i="14"/>
  <c r="E68" i="10" s="1"/>
  <c r="F298" i="14"/>
  <c r="F68" i="10" s="1"/>
  <c r="G298" i="14"/>
  <c r="G68" i="10" s="1"/>
  <c r="H298" i="14"/>
  <c r="H68" i="10" s="1"/>
  <c r="I298" i="14"/>
  <c r="I68" i="10" s="1"/>
  <c r="J298" i="14"/>
  <c r="J68" i="10" s="1"/>
  <c r="K298" i="14"/>
  <c r="K68" i="10" s="1"/>
  <c r="L298" i="14"/>
  <c r="L68" i="10" s="1"/>
  <c r="D298" i="14"/>
  <c r="D68" i="10" s="1"/>
  <c r="E295" i="14"/>
  <c r="E65" i="10" s="1"/>
  <c r="F295" i="14"/>
  <c r="F65" i="10" s="1"/>
  <c r="G295" i="14"/>
  <c r="G65" i="10" s="1"/>
  <c r="H295" i="14"/>
  <c r="H65" i="10" s="1"/>
  <c r="I295" i="14"/>
  <c r="I65" i="10" s="1"/>
  <c r="J295" i="14"/>
  <c r="J65" i="10" s="1"/>
  <c r="K295" i="14"/>
  <c r="K65" i="10" s="1"/>
  <c r="L295" i="14"/>
  <c r="L65" i="10" s="1"/>
  <c r="D295" i="14"/>
  <c r="D65" i="10" s="1"/>
  <c r="E289" i="14"/>
  <c r="E64" i="10" s="1"/>
  <c r="F289" i="14"/>
  <c r="F64" i="10" s="1"/>
  <c r="G289" i="14"/>
  <c r="G64" i="10" s="1"/>
  <c r="H289" i="14"/>
  <c r="H64" i="10" s="1"/>
  <c r="I289" i="14"/>
  <c r="I64" i="10" s="1"/>
  <c r="J289" i="14"/>
  <c r="J64" i="10" s="1"/>
  <c r="K289" i="14"/>
  <c r="K64" i="10" s="1"/>
  <c r="L289" i="14"/>
  <c r="L64" i="10" s="1"/>
  <c r="D289" i="14"/>
  <c r="D64" i="10" s="1"/>
  <c r="E286" i="14"/>
  <c r="E60" i="10" s="1"/>
  <c r="F286" i="14"/>
  <c r="F60" i="10" s="1"/>
  <c r="G286" i="14"/>
  <c r="G60" i="10" s="1"/>
  <c r="H286" i="14"/>
  <c r="H60" i="10" s="1"/>
  <c r="I286" i="14"/>
  <c r="I60" i="10" s="1"/>
  <c r="J286" i="14"/>
  <c r="J60" i="10" s="1"/>
  <c r="K286" i="14"/>
  <c r="K60" i="10" s="1"/>
  <c r="L286" i="14"/>
  <c r="L60" i="10" s="1"/>
  <c r="D286" i="14"/>
  <c r="D60" i="10" s="1"/>
  <c r="E277" i="14"/>
  <c r="E58" i="10" s="1"/>
  <c r="F277" i="14"/>
  <c r="F58" i="10" s="1"/>
  <c r="G277" i="14"/>
  <c r="G58" i="10" s="1"/>
  <c r="H277" i="14"/>
  <c r="H58" i="10" s="1"/>
  <c r="I277" i="14"/>
  <c r="I58" i="10" s="1"/>
  <c r="J277" i="14"/>
  <c r="J58" i="10" s="1"/>
  <c r="K277" i="14"/>
  <c r="K58" i="10" s="1"/>
  <c r="L277" i="14"/>
  <c r="L58" i="10" s="1"/>
  <c r="D277" i="14"/>
  <c r="D58" i="10" s="1"/>
  <c r="E274" i="14"/>
  <c r="E59" i="10" s="1"/>
  <c r="F274" i="14"/>
  <c r="F59" i="10" s="1"/>
  <c r="G274" i="14"/>
  <c r="G59" i="10" s="1"/>
  <c r="H274" i="14"/>
  <c r="H59" i="10" s="1"/>
  <c r="I274" i="14"/>
  <c r="I59" i="10" s="1"/>
  <c r="J274" i="14"/>
  <c r="J59" i="10" s="1"/>
  <c r="K274" i="14"/>
  <c r="K59" i="10" s="1"/>
  <c r="L274" i="14"/>
  <c r="L59" i="10" s="1"/>
  <c r="D274" i="14"/>
  <c r="D59" i="10" s="1"/>
  <c r="E268" i="14"/>
  <c r="E63" i="10" s="1"/>
  <c r="F268" i="14"/>
  <c r="F63" i="10" s="1"/>
  <c r="G268" i="14"/>
  <c r="G63" i="10" s="1"/>
  <c r="H268" i="14"/>
  <c r="H63" i="10" s="1"/>
  <c r="I268" i="14"/>
  <c r="I63" i="10" s="1"/>
  <c r="J268" i="14"/>
  <c r="J63" i="10" s="1"/>
  <c r="K268" i="14"/>
  <c r="K63" i="10" s="1"/>
  <c r="L268" i="14"/>
  <c r="L63" i="10" s="1"/>
  <c r="D268" i="14"/>
  <c r="D63" i="10" s="1"/>
  <c r="E260" i="14"/>
  <c r="E61" i="10" s="1"/>
  <c r="F260" i="14"/>
  <c r="F61" i="10" s="1"/>
  <c r="G260" i="14"/>
  <c r="G61" i="10" s="1"/>
  <c r="H260" i="14"/>
  <c r="H61" i="10" s="1"/>
  <c r="I260" i="14"/>
  <c r="I61" i="10" s="1"/>
  <c r="J260" i="14"/>
  <c r="J61" i="10" s="1"/>
  <c r="K260" i="14"/>
  <c r="K61" i="10" s="1"/>
  <c r="L260" i="14"/>
  <c r="L61" i="10" s="1"/>
  <c r="D260" i="14"/>
  <c r="D61" i="10" s="1"/>
  <c r="E258" i="14"/>
  <c r="E62" i="10" s="1"/>
  <c r="F258" i="14"/>
  <c r="F62" i="10" s="1"/>
  <c r="G258" i="14"/>
  <c r="G62" i="10" s="1"/>
  <c r="H258" i="14"/>
  <c r="H62" i="10" s="1"/>
  <c r="I258" i="14"/>
  <c r="I62" i="10" s="1"/>
  <c r="J258" i="14"/>
  <c r="J62" i="10" s="1"/>
  <c r="K258" i="14"/>
  <c r="K62" i="10" s="1"/>
  <c r="L258" i="14"/>
  <c r="L62" i="10" s="1"/>
  <c r="D258" i="14"/>
  <c r="D62" i="10" s="1"/>
  <c r="E255" i="14"/>
  <c r="E57" i="10" s="1"/>
  <c r="F255" i="14"/>
  <c r="F57" i="10" s="1"/>
  <c r="G255" i="14"/>
  <c r="G57" i="10" s="1"/>
  <c r="H255" i="14"/>
  <c r="H57" i="10" s="1"/>
  <c r="I255" i="14"/>
  <c r="I57" i="10" s="1"/>
  <c r="J255" i="14"/>
  <c r="J57" i="10" s="1"/>
  <c r="K255" i="14"/>
  <c r="K57" i="10" s="1"/>
  <c r="L255" i="14"/>
  <c r="L57" i="10" s="1"/>
  <c r="D255" i="14"/>
  <c r="D57" i="10" s="1"/>
  <c r="E250" i="14"/>
  <c r="E56" i="10" s="1"/>
  <c r="F250" i="14"/>
  <c r="F56" i="10" s="1"/>
  <c r="G250" i="14"/>
  <c r="G56" i="10" s="1"/>
  <c r="H250" i="14"/>
  <c r="H56" i="10" s="1"/>
  <c r="I250" i="14"/>
  <c r="I56" i="10" s="1"/>
  <c r="J250" i="14"/>
  <c r="J56" i="10" s="1"/>
  <c r="K250" i="14"/>
  <c r="K56" i="10" s="1"/>
  <c r="L250" i="14"/>
  <c r="L56" i="10" s="1"/>
  <c r="D250" i="14"/>
  <c r="D56" i="10" s="1"/>
  <c r="E248" i="14"/>
  <c r="E55" i="10" s="1"/>
  <c r="F248" i="14"/>
  <c r="F55" i="10" s="1"/>
  <c r="G248" i="14"/>
  <c r="G55" i="10" s="1"/>
  <c r="H248" i="14"/>
  <c r="H55" i="10" s="1"/>
  <c r="I248" i="14"/>
  <c r="I55" i="10" s="1"/>
  <c r="J248" i="14"/>
  <c r="J55" i="10" s="1"/>
  <c r="K248" i="14"/>
  <c r="K55" i="10" s="1"/>
  <c r="L248" i="14"/>
  <c r="L55" i="10" s="1"/>
  <c r="D248" i="14"/>
  <c r="D55" i="10" s="1"/>
  <c r="E246" i="14"/>
  <c r="E54" i="10" s="1"/>
  <c r="F246" i="14"/>
  <c r="F54" i="10" s="1"/>
  <c r="G246" i="14"/>
  <c r="G54" i="10" s="1"/>
  <c r="H246" i="14"/>
  <c r="H54" i="10" s="1"/>
  <c r="I246" i="14"/>
  <c r="I54" i="10" s="1"/>
  <c r="J246" i="14"/>
  <c r="J54" i="10" s="1"/>
  <c r="K246" i="14"/>
  <c r="K54" i="10" s="1"/>
  <c r="L246" i="14"/>
  <c r="L54" i="10" s="1"/>
  <c r="D246" i="14"/>
  <c r="D54" i="10" s="1"/>
  <c r="E238" i="14"/>
  <c r="E53" i="10" s="1"/>
  <c r="F238" i="14"/>
  <c r="F53" i="10" s="1"/>
  <c r="G238" i="14"/>
  <c r="G53" i="10" s="1"/>
  <c r="H238" i="14"/>
  <c r="H53" i="10" s="1"/>
  <c r="I238" i="14"/>
  <c r="I53" i="10" s="1"/>
  <c r="J238" i="14"/>
  <c r="J53" i="10" s="1"/>
  <c r="K238" i="14"/>
  <c r="K53" i="10" s="1"/>
  <c r="L238" i="14"/>
  <c r="L53" i="10" s="1"/>
  <c r="D238" i="14"/>
  <c r="D53" i="10" s="1"/>
  <c r="E234" i="14"/>
  <c r="E52" i="10" s="1"/>
  <c r="F234" i="14"/>
  <c r="F52" i="10" s="1"/>
  <c r="G234" i="14"/>
  <c r="G52" i="10" s="1"/>
  <c r="H234" i="14"/>
  <c r="H52" i="10" s="1"/>
  <c r="I234" i="14"/>
  <c r="I52" i="10" s="1"/>
  <c r="J234" i="14"/>
  <c r="J52" i="10" s="1"/>
  <c r="K234" i="14"/>
  <c r="K52" i="10" s="1"/>
  <c r="L234" i="14"/>
  <c r="L52" i="10" s="1"/>
  <c r="D234" i="14"/>
  <c r="D52" i="10" s="1"/>
  <c r="E229" i="14"/>
  <c r="E49" i="10" s="1"/>
  <c r="F229" i="14"/>
  <c r="F49" i="10" s="1"/>
  <c r="G229" i="14"/>
  <c r="G49" i="10" s="1"/>
  <c r="H229" i="14"/>
  <c r="H49" i="10" s="1"/>
  <c r="I229" i="14"/>
  <c r="I49" i="10" s="1"/>
  <c r="J229" i="14"/>
  <c r="J49" i="10" s="1"/>
  <c r="K229" i="14"/>
  <c r="K49" i="10" s="1"/>
  <c r="L229" i="14"/>
  <c r="L49" i="10" s="1"/>
  <c r="D229" i="14"/>
  <c r="D49" i="10" s="1"/>
  <c r="E225" i="14"/>
  <c r="E51" i="10" s="1"/>
  <c r="F225" i="14"/>
  <c r="F51" i="10" s="1"/>
  <c r="G225" i="14"/>
  <c r="G51" i="10" s="1"/>
  <c r="H225" i="14"/>
  <c r="H51" i="10" s="1"/>
  <c r="I225" i="14"/>
  <c r="I51" i="10" s="1"/>
  <c r="J225" i="14"/>
  <c r="J51" i="10" s="1"/>
  <c r="K225" i="14"/>
  <c r="K51" i="10" s="1"/>
  <c r="L225" i="14"/>
  <c r="L51" i="10" s="1"/>
  <c r="D225" i="14"/>
  <c r="D51" i="10" s="1"/>
  <c r="E216" i="14"/>
  <c r="E50" i="10" s="1"/>
  <c r="F216" i="14"/>
  <c r="F50" i="10" s="1"/>
  <c r="G216" i="14"/>
  <c r="G50" i="10" s="1"/>
  <c r="H216" i="14"/>
  <c r="H50" i="10" s="1"/>
  <c r="I216" i="14"/>
  <c r="I50" i="10" s="1"/>
  <c r="J216" i="14"/>
  <c r="J50" i="10" s="1"/>
  <c r="K216" i="14"/>
  <c r="K50" i="10" s="1"/>
  <c r="L216" i="14"/>
  <c r="L50" i="10" s="1"/>
  <c r="D216" i="14"/>
  <c r="D50" i="10" s="1"/>
  <c r="E209" i="14"/>
  <c r="E48" i="10" s="1"/>
  <c r="F209" i="14"/>
  <c r="F48" i="10" s="1"/>
  <c r="G209" i="14"/>
  <c r="G48" i="10" s="1"/>
  <c r="H209" i="14"/>
  <c r="H48" i="10" s="1"/>
  <c r="I209" i="14"/>
  <c r="I48" i="10" s="1"/>
  <c r="J209" i="14"/>
  <c r="J48" i="10" s="1"/>
  <c r="K209" i="14"/>
  <c r="K48" i="10" s="1"/>
  <c r="L209" i="14"/>
  <c r="L48" i="10" s="1"/>
  <c r="D209" i="14"/>
  <c r="D48" i="10" s="1"/>
  <c r="E205" i="14"/>
  <c r="E47" i="10" s="1"/>
  <c r="F205" i="14"/>
  <c r="F47" i="10" s="1"/>
  <c r="G205" i="14"/>
  <c r="G47" i="10" s="1"/>
  <c r="H205" i="14"/>
  <c r="H47" i="10" s="1"/>
  <c r="I205" i="14"/>
  <c r="I47" i="10" s="1"/>
  <c r="J205" i="14"/>
  <c r="J47" i="10" s="1"/>
  <c r="K205" i="14"/>
  <c r="K47" i="10" s="1"/>
  <c r="L205" i="14"/>
  <c r="L47" i="10" s="1"/>
  <c r="D205" i="14"/>
  <c r="D47" i="10" s="1"/>
  <c r="E202" i="14"/>
  <c r="E46" i="10" s="1"/>
  <c r="F202" i="14"/>
  <c r="F46" i="10" s="1"/>
  <c r="G202" i="14"/>
  <c r="G46" i="10" s="1"/>
  <c r="H202" i="14"/>
  <c r="H46" i="10" s="1"/>
  <c r="I202" i="14"/>
  <c r="I46" i="10" s="1"/>
  <c r="J202" i="14"/>
  <c r="J46" i="10" s="1"/>
  <c r="K202" i="14"/>
  <c r="K46" i="10" s="1"/>
  <c r="L202" i="14"/>
  <c r="L46" i="10" s="1"/>
  <c r="D202" i="14"/>
  <c r="D46" i="10" s="1"/>
  <c r="E194" i="14"/>
  <c r="E44" i="10" s="1"/>
  <c r="F194" i="14"/>
  <c r="F44" i="10" s="1"/>
  <c r="G194" i="14"/>
  <c r="G44" i="10" s="1"/>
  <c r="H194" i="14"/>
  <c r="H44" i="10" s="1"/>
  <c r="I194" i="14"/>
  <c r="I44" i="10" s="1"/>
  <c r="J194" i="14"/>
  <c r="J44" i="10" s="1"/>
  <c r="K194" i="14"/>
  <c r="K44" i="10" s="1"/>
  <c r="L194" i="14"/>
  <c r="L44" i="10" s="1"/>
  <c r="D194" i="14"/>
  <c r="D44" i="10" s="1"/>
  <c r="E190" i="14"/>
  <c r="E43" i="10" s="1"/>
  <c r="F190" i="14"/>
  <c r="F43" i="10" s="1"/>
  <c r="G190" i="14"/>
  <c r="G43" i="10" s="1"/>
  <c r="H190" i="14"/>
  <c r="H43" i="10" s="1"/>
  <c r="I190" i="14"/>
  <c r="I43" i="10" s="1"/>
  <c r="J190" i="14"/>
  <c r="J43" i="10" s="1"/>
  <c r="K190" i="14"/>
  <c r="K43" i="10" s="1"/>
  <c r="L190" i="14"/>
  <c r="L43" i="10" s="1"/>
  <c r="D190" i="14"/>
  <c r="D43" i="10" s="1"/>
  <c r="E188" i="14"/>
  <c r="E40" i="10" s="1"/>
  <c r="F188" i="14"/>
  <c r="F40" i="10" s="1"/>
  <c r="G188" i="14"/>
  <c r="G40" i="10" s="1"/>
  <c r="H188" i="14"/>
  <c r="H40" i="10" s="1"/>
  <c r="I188" i="14"/>
  <c r="I40" i="10" s="1"/>
  <c r="J188" i="14"/>
  <c r="J40" i="10" s="1"/>
  <c r="K188" i="14"/>
  <c r="K40" i="10" s="1"/>
  <c r="L188" i="14"/>
  <c r="L40" i="10" s="1"/>
  <c r="D188" i="14"/>
  <c r="D40" i="10" s="1"/>
  <c r="E180" i="14"/>
  <c r="E42" i="10" s="1"/>
  <c r="F180" i="14"/>
  <c r="F42" i="10" s="1"/>
  <c r="G180" i="14"/>
  <c r="G42" i="10" s="1"/>
  <c r="H180" i="14"/>
  <c r="H42" i="10" s="1"/>
  <c r="I180" i="14"/>
  <c r="I42" i="10" s="1"/>
  <c r="J180" i="14"/>
  <c r="J42" i="10" s="1"/>
  <c r="K180" i="14"/>
  <c r="K42" i="10" s="1"/>
  <c r="L180" i="14"/>
  <c r="L42" i="10" s="1"/>
  <c r="D180" i="14"/>
  <c r="D42" i="10" s="1"/>
  <c r="E177" i="14"/>
  <c r="E41" i="10" s="1"/>
  <c r="F177" i="14"/>
  <c r="F41" i="10" s="1"/>
  <c r="G177" i="14"/>
  <c r="G41" i="10" s="1"/>
  <c r="H177" i="14"/>
  <c r="H41" i="10" s="1"/>
  <c r="I177" i="14"/>
  <c r="I41" i="10" s="1"/>
  <c r="J177" i="14"/>
  <c r="J41" i="10" s="1"/>
  <c r="K177" i="14"/>
  <c r="K41" i="10" s="1"/>
  <c r="L177" i="14"/>
  <c r="L41" i="10" s="1"/>
  <c r="D177" i="14"/>
  <c r="D41" i="10" s="1"/>
  <c r="E172" i="14"/>
  <c r="E39" i="10" s="1"/>
  <c r="F172" i="14"/>
  <c r="F39" i="10" s="1"/>
  <c r="G172" i="14"/>
  <c r="G39" i="10" s="1"/>
  <c r="H172" i="14"/>
  <c r="H39" i="10" s="1"/>
  <c r="I172" i="14"/>
  <c r="I39" i="10" s="1"/>
  <c r="J172" i="14"/>
  <c r="J39" i="10" s="1"/>
  <c r="K172" i="14"/>
  <c r="K39" i="10" s="1"/>
  <c r="L172" i="14"/>
  <c r="L39" i="10" s="1"/>
  <c r="D172" i="14"/>
  <c r="D39" i="10" s="1"/>
  <c r="E169" i="14"/>
  <c r="E38" i="10" s="1"/>
  <c r="F169" i="14"/>
  <c r="F38" i="10" s="1"/>
  <c r="G169" i="14"/>
  <c r="G38" i="10" s="1"/>
  <c r="H169" i="14"/>
  <c r="H38" i="10" s="1"/>
  <c r="I169" i="14"/>
  <c r="I38" i="10" s="1"/>
  <c r="J169" i="14"/>
  <c r="J38" i="10" s="1"/>
  <c r="K169" i="14"/>
  <c r="K38" i="10" s="1"/>
  <c r="L169" i="14"/>
  <c r="L38" i="10" s="1"/>
  <c r="D169" i="14"/>
  <c r="D38" i="10" s="1"/>
  <c r="E167" i="14"/>
  <c r="E37" i="10" s="1"/>
  <c r="F167" i="14"/>
  <c r="F37" i="10" s="1"/>
  <c r="G167" i="14"/>
  <c r="G37" i="10" s="1"/>
  <c r="H167" i="14"/>
  <c r="H37" i="10" s="1"/>
  <c r="I167" i="14"/>
  <c r="I37" i="10" s="1"/>
  <c r="J167" i="14"/>
  <c r="J37" i="10" s="1"/>
  <c r="K167" i="14"/>
  <c r="K37" i="10" s="1"/>
  <c r="L167" i="14"/>
  <c r="L37" i="10" s="1"/>
  <c r="D167" i="14"/>
  <c r="D37" i="10" s="1"/>
  <c r="E165" i="14"/>
  <c r="E36" i="10" s="1"/>
  <c r="F165" i="14"/>
  <c r="F36" i="10" s="1"/>
  <c r="G165" i="14"/>
  <c r="G36" i="10" s="1"/>
  <c r="H165" i="14"/>
  <c r="H36" i="10" s="1"/>
  <c r="I165" i="14"/>
  <c r="I36" i="10" s="1"/>
  <c r="J165" i="14"/>
  <c r="J36" i="10" s="1"/>
  <c r="K165" i="14"/>
  <c r="K36" i="10" s="1"/>
  <c r="L165" i="14"/>
  <c r="L36" i="10" s="1"/>
  <c r="D165" i="14"/>
  <c r="D36" i="10" s="1"/>
  <c r="E162" i="14"/>
  <c r="E33" i="10" s="1"/>
  <c r="F162" i="14"/>
  <c r="F33" i="10" s="1"/>
  <c r="G162" i="14"/>
  <c r="G33" i="10" s="1"/>
  <c r="H162" i="14"/>
  <c r="H33" i="10" s="1"/>
  <c r="I162" i="14"/>
  <c r="I33" i="10" s="1"/>
  <c r="J162" i="14"/>
  <c r="J33" i="10" s="1"/>
  <c r="K162" i="14"/>
  <c r="K33" i="10" s="1"/>
  <c r="L162" i="14"/>
  <c r="L33" i="10" s="1"/>
  <c r="D162" i="14"/>
  <c r="D33" i="10" s="1"/>
  <c r="E156" i="14"/>
  <c r="E35" i="10" s="1"/>
  <c r="F156" i="14"/>
  <c r="F35" i="10" s="1"/>
  <c r="G156" i="14"/>
  <c r="G35" i="10" s="1"/>
  <c r="H156" i="14"/>
  <c r="H35" i="10" s="1"/>
  <c r="I156" i="14"/>
  <c r="I35" i="10" s="1"/>
  <c r="J156" i="14"/>
  <c r="J35" i="10" s="1"/>
  <c r="K156" i="14"/>
  <c r="K35" i="10" s="1"/>
  <c r="L156" i="14"/>
  <c r="L35" i="10" s="1"/>
  <c r="D156" i="14"/>
  <c r="D35" i="10" s="1"/>
  <c r="E154" i="14"/>
  <c r="E34" i="10" s="1"/>
  <c r="F154" i="14"/>
  <c r="F34" i="10" s="1"/>
  <c r="G154" i="14"/>
  <c r="G34" i="10" s="1"/>
  <c r="H154" i="14"/>
  <c r="H34" i="10" s="1"/>
  <c r="I154" i="14"/>
  <c r="I34" i="10" s="1"/>
  <c r="J154" i="14"/>
  <c r="J34" i="10" s="1"/>
  <c r="K154" i="14"/>
  <c r="K34" i="10" s="1"/>
  <c r="L154" i="14"/>
  <c r="L34" i="10" s="1"/>
  <c r="D154" i="14"/>
  <c r="D34" i="10" s="1"/>
  <c r="E152" i="14"/>
  <c r="E32" i="10" s="1"/>
  <c r="F152" i="14"/>
  <c r="F32" i="10" s="1"/>
  <c r="G152" i="14"/>
  <c r="G32" i="10" s="1"/>
  <c r="H152" i="14"/>
  <c r="H32" i="10" s="1"/>
  <c r="I152" i="14"/>
  <c r="I32" i="10" s="1"/>
  <c r="J152" i="14"/>
  <c r="J32" i="10" s="1"/>
  <c r="K152" i="14"/>
  <c r="K32" i="10" s="1"/>
  <c r="L152" i="14"/>
  <c r="L32" i="10" s="1"/>
  <c r="D152" i="14"/>
  <c r="D32" i="10" s="1"/>
  <c r="E147" i="14"/>
  <c r="E31" i="10" s="1"/>
  <c r="F147" i="14"/>
  <c r="F31" i="10" s="1"/>
  <c r="G147" i="14"/>
  <c r="G31" i="10" s="1"/>
  <c r="H147" i="14"/>
  <c r="H31" i="10" s="1"/>
  <c r="I147" i="14"/>
  <c r="I31" i="10" s="1"/>
  <c r="J147" i="14"/>
  <c r="J31" i="10" s="1"/>
  <c r="K147" i="14"/>
  <c r="K31" i="10" s="1"/>
  <c r="L147" i="14"/>
  <c r="L31" i="10" s="1"/>
  <c r="D147" i="14"/>
  <c r="D31" i="10" s="1"/>
  <c r="E140" i="14"/>
  <c r="E25" i="10" s="1"/>
  <c r="F140" i="14"/>
  <c r="F25" i="10" s="1"/>
  <c r="G140" i="14"/>
  <c r="G25" i="10" s="1"/>
  <c r="H140" i="14"/>
  <c r="H25" i="10" s="1"/>
  <c r="I140" i="14"/>
  <c r="I25" i="10" s="1"/>
  <c r="J140" i="14"/>
  <c r="J25" i="10" s="1"/>
  <c r="K140" i="14"/>
  <c r="K25" i="10" s="1"/>
  <c r="L140" i="14"/>
  <c r="L25" i="10" s="1"/>
  <c r="D140" i="14"/>
  <c r="D25" i="10" s="1"/>
  <c r="E131" i="14"/>
  <c r="E26" i="10" s="1"/>
  <c r="F131" i="14"/>
  <c r="F26" i="10" s="1"/>
  <c r="G131" i="14"/>
  <c r="G26" i="10" s="1"/>
  <c r="H131" i="14"/>
  <c r="H26" i="10" s="1"/>
  <c r="I131" i="14"/>
  <c r="I26" i="10" s="1"/>
  <c r="J131" i="14"/>
  <c r="J26" i="10" s="1"/>
  <c r="K131" i="14"/>
  <c r="K26" i="10" s="1"/>
  <c r="L131" i="14"/>
  <c r="L26" i="10" s="1"/>
  <c r="D131" i="14"/>
  <c r="D26" i="10" s="1"/>
  <c r="E125" i="14"/>
  <c r="E30" i="10" s="1"/>
  <c r="F30" i="10"/>
  <c r="G125" i="14"/>
  <c r="G30" i="10" s="1"/>
  <c r="H125" i="14"/>
  <c r="H30" i="10" s="1"/>
  <c r="I125" i="14"/>
  <c r="I30" i="10" s="1"/>
  <c r="J125" i="14"/>
  <c r="J30" i="10" s="1"/>
  <c r="K125" i="14"/>
  <c r="K30" i="10" s="1"/>
  <c r="L125" i="14"/>
  <c r="L30" i="10" s="1"/>
  <c r="D125" i="14"/>
  <c r="D30" i="10" s="1"/>
  <c r="E119" i="14"/>
  <c r="E29" i="10" s="1"/>
  <c r="F119" i="14"/>
  <c r="F29" i="10" s="1"/>
  <c r="G119" i="14"/>
  <c r="G29" i="10" s="1"/>
  <c r="H119" i="14"/>
  <c r="H29" i="10" s="1"/>
  <c r="I119" i="14"/>
  <c r="I29" i="10" s="1"/>
  <c r="J119" i="14"/>
  <c r="J29" i="10" s="1"/>
  <c r="K119" i="14"/>
  <c r="K29" i="10" s="1"/>
  <c r="L119" i="14"/>
  <c r="L29" i="10" s="1"/>
  <c r="D119" i="14"/>
  <c r="D29" i="10" s="1"/>
  <c r="E117" i="14"/>
  <c r="E24" i="10" s="1"/>
  <c r="F117" i="14"/>
  <c r="F24" i="10" s="1"/>
  <c r="G117" i="14"/>
  <c r="G24" i="10" s="1"/>
  <c r="H117" i="14"/>
  <c r="H24" i="10" s="1"/>
  <c r="I117" i="14"/>
  <c r="I24" i="10" s="1"/>
  <c r="J117" i="14"/>
  <c r="J24" i="10" s="1"/>
  <c r="K117" i="14"/>
  <c r="K24" i="10" s="1"/>
  <c r="L117" i="14"/>
  <c r="L24" i="10" s="1"/>
  <c r="D117" i="14"/>
  <c r="D24" i="10" s="1"/>
  <c r="E109" i="14"/>
  <c r="E27" i="10" s="1"/>
  <c r="F109" i="14"/>
  <c r="F27" i="10" s="1"/>
  <c r="G109" i="14"/>
  <c r="G27" i="10" s="1"/>
  <c r="H109" i="14"/>
  <c r="H27" i="10" s="1"/>
  <c r="I109" i="14"/>
  <c r="I27" i="10" s="1"/>
  <c r="J109" i="14"/>
  <c r="J27" i="10" s="1"/>
  <c r="K109" i="14"/>
  <c r="K27" i="10" s="1"/>
  <c r="L109" i="14"/>
  <c r="L27" i="10" s="1"/>
  <c r="E102" i="14"/>
  <c r="E23" i="10" s="1"/>
  <c r="F102" i="14"/>
  <c r="F23" i="10" s="1"/>
  <c r="G102" i="14"/>
  <c r="G23" i="10" s="1"/>
  <c r="H102" i="14"/>
  <c r="H23" i="10" s="1"/>
  <c r="I102" i="14"/>
  <c r="I23" i="10" s="1"/>
  <c r="J102" i="14"/>
  <c r="J23" i="10" s="1"/>
  <c r="K102" i="14"/>
  <c r="K23" i="10" s="1"/>
  <c r="L102" i="14"/>
  <c r="L23" i="10" s="1"/>
  <c r="D102" i="14"/>
  <c r="D23" i="10" s="1"/>
  <c r="E96" i="14"/>
  <c r="E28" i="10" s="1"/>
  <c r="F96" i="14"/>
  <c r="F28" i="10" s="1"/>
  <c r="G96" i="14"/>
  <c r="G28" i="10" s="1"/>
  <c r="H96" i="14"/>
  <c r="H28" i="10" s="1"/>
  <c r="I96" i="14"/>
  <c r="I28" i="10" s="1"/>
  <c r="J96" i="14"/>
  <c r="J28" i="10" s="1"/>
  <c r="K96" i="14"/>
  <c r="K28" i="10" s="1"/>
  <c r="L96" i="14"/>
  <c r="L28" i="10" s="1"/>
  <c r="D96" i="14"/>
  <c r="D28" i="10" s="1"/>
  <c r="E94" i="14"/>
  <c r="E22" i="10" s="1"/>
  <c r="F94" i="14"/>
  <c r="F22" i="10" s="1"/>
  <c r="G94" i="14"/>
  <c r="G22" i="10" s="1"/>
  <c r="H94" i="14"/>
  <c r="H22" i="10" s="1"/>
  <c r="I94" i="14"/>
  <c r="I22" i="10" s="1"/>
  <c r="J94" i="14"/>
  <c r="J22" i="10" s="1"/>
  <c r="K94" i="14"/>
  <c r="K22" i="10" s="1"/>
  <c r="L94" i="14"/>
  <c r="L22" i="10" s="1"/>
  <c r="D94" i="14"/>
  <c r="D22" i="10" s="1"/>
  <c r="E91" i="14"/>
  <c r="E21" i="10" s="1"/>
  <c r="F91" i="14"/>
  <c r="F21" i="10" s="1"/>
  <c r="G91" i="14"/>
  <c r="G21" i="10" s="1"/>
  <c r="H91" i="14"/>
  <c r="H21" i="10" s="1"/>
  <c r="I91" i="14"/>
  <c r="I21" i="10" s="1"/>
  <c r="J91" i="14"/>
  <c r="J21" i="10" s="1"/>
  <c r="K91" i="14"/>
  <c r="K21" i="10" s="1"/>
  <c r="L91" i="14"/>
  <c r="L21" i="10" s="1"/>
  <c r="D91" i="14"/>
  <c r="D21" i="10" s="1"/>
  <c r="E83" i="14"/>
  <c r="E16" i="10" s="1"/>
  <c r="F83" i="14"/>
  <c r="F16" i="10" s="1"/>
  <c r="G83" i="14"/>
  <c r="G16" i="10" s="1"/>
  <c r="H83" i="14"/>
  <c r="H16" i="10" s="1"/>
  <c r="I83" i="14"/>
  <c r="I16" i="10" s="1"/>
  <c r="J83" i="14"/>
  <c r="J16" i="10" s="1"/>
  <c r="K83" i="14"/>
  <c r="K16" i="10" s="1"/>
  <c r="L83" i="14"/>
  <c r="L16" i="10" s="1"/>
  <c r="D83" i="14"/>
  <c r="D16" i="10" s="1"/>
  <c r="E79" i="14"/>
  <c r="E20" i="10" s="1"/>
  <c r="F79" i="14"/>
  <c r="F20" i="10" s="1"/>
  <c r="G79" i="14"/>
  <c r="G20" i="10" s="1"/>
  <c r="H79" i="14"/>
  <c r="H20" i="10" s="1"/>
  <c r="I79" i="14"/>
  <c r="I20" i="10" s="1"/>
  <c r="J79" i="14"/>
  <c r="J20" i="10" s="1"/>
  <c r="K79" i="14"/>
  <c r="K20" i="10" s="1"/>
  <c r="L79" i="14"/>
  <c r="L20" i="10" s="1"/>
  <c r="D79" i="14"/>
  <c r="D20" i="10" s="1"/>
  <c r="E74" i="14"/>
  <c r="E19" i="10" s="1"/>
  <c r="F74" i="14"/>
  <c r="F19" i="10" s="1"/>
  <c r="G74" i="14"/>
  <c r="G19" i="10" s="1"/>
  <c r="H74" i="14"/>
  <c r="H19" i="10" s="1"/>
  <c r="I74" i="14"/>
  <c r="I19" i="10" s="1"/>
  <c r="J74" i="14"/>
  <c r="J19" i="10" s="1"/>
  <c r="K74" i="14"/>
  <c r="K19" i="10" s="1"/>
  <c r="L74" i="14"/>
  <c r="L19" i="10" s="1"/>
  <c r="D74" i="14"/>
  <c r="D19" i="10" s="1"/>
  <c r="E67" i="14"/>
  <c r="E18" i="10" s="1"/>
  <c r="F67" i="14"/>
  <c r="F18" i="10" s="1"/>
  <c r="G67" i="14"/>
  <c r="G18" i="10" s="1"/>
  <c r="H67" i="14"/>
  <c r="H18" i="10" s="1"/>
  <c r="I67" i="14"/>
  <c r="I18" i="10" s="1"/>
  <c r="J67" i="14"/>
  <c r="J18" i="10" s="1"/>
  <c r="K67" i="14"/>
  <c r="K18" i="10" s="1"/>
  <c r="L67" i="14"/>
  <c r="L18" i="10" s="1"/>
  <c r="D67" i="14"/>
  <c r="D18" i="10" s="1"/>
  <c r="E58" i="14"/>
  <c r="E17" i="10" s="1"/>
  <c r="F58" i="14"/>
  <c r="F17" i="10" s="1"/>
  <c r="G58" i="14"/>
  <c r="G17" i="10" s="1"/>
  <c r="H58" i="14"/>
  <c r="H17" i="10" s="1"/>
  <c r="I58" i="14"/>
  <c r="I17" i="10" s="1"/>
  <c r="J58" i="14"/>
  <c r="J17" i="10" s="1"/>
  <c r="K58" i="14"/>
  <c r="K17" i="10" s="1"/>
  <c r="L58" i="14"/>
  <c r="L17" i="10" s="1"/>
  <c r="D58" i="14"/>
  <c r="D17" i="10" s="1"/>
  <c r="E54" i="14"/>
  <c r="E11" i="10" s="1"/>
  <c r="F54" i="14"/>
  <c r="F11" i="10" s="1"/>
  <c r="G54" i="14"/>
  <c r="G11" i="10" s="1"/>
  <c r="H54" i="14"/>
  <c r="H11" i="10" s="1"/>
  <c r="I54" i="14"/>
  <c r="I11" i="10" s="1"/>
  <c r="J54" i="14"/>
  <c r="J11" i="10" s="1"/>
  <c r="K54" i="14"/>
  <c r="K11" i="10" s="1"/>
  <c r="L54" i="14"/>
  <c r="L11" i="10" s="1"/>
  <c r="D54" i="14"/>
  <c r="D11" i="10" s="1"/>
  <c r="E52" i="14"/>
  <c r="E14" i="10" s="1"/>
  <c r="F52" i="14"/>
  <c r="F14" i="10" s="1"/>
  <c r="G52" i="14"/>
  <c r="G14" i="10" s="1"/>
  <c r="H52" i="14"/>
  <c r="H14" i="10" s="1"/>
  <c r="I52" i="14"/>
  <c r="I14" i="10" s="1"/>
  <c r="J52" i="14"/>
  <c r="J14" i="10" s="1"/>
  <c r="K52" i="14"/>
  <c r="K14" i="10" s="1"/>
  <c r="L52" i="14"/>
  <c r="L14" i="10" s="1"/>
  <c r="D52" i="14"/>
  <c r="D14" i="10" s="1"/>
  <c r="E49" i="14"/>
  <c r="E13" i="10" s="1"/>
  <c r="F49" i="14"/>
  <c r="F13" i="10" s="1"/>
  <c r="G49" i="14"/>
  <c r="G13" i="10" s="1"/>
  <c r="H49" i="14"/>
  <c r="H13" i="10" s="1"/>
  <c r="I49" i="14"/>
  <c r="I13" i="10" s="1"/>
  <c r="J49" i="14"/>
  <c r="J13" i="10" s="1"/>
  <c r="K49" i="14"/>
  <c r="K13" i="10" s="1"/>
  <c r="L49" i="14"/>
  <c r="L13" i="10" s="1"/>
  <c r="D49" i="14"/>
  <c r="D13" i="10" s="1"/>
  <c r="E44" i="14"/>
  <c r="E15" i="10" s="1"/>
  <c r="F44" i="14"/>
  <c r="F15" i="10" s="1"/>
  <c r="G44" i="14"/>
  <c r="G15" i="10" s="1"/>
  <c r="H44" i="14"/>
  <c r="H15" i="10" s="1"/>
  <c r="I44" i="14"/>
  <c r="I15" i="10" s="1"/>
  <c r="J44" i="14"/>
  <c r="J15" i="10" s="1"/>
  <c r="K44" i="14"/>
  <c r="K15" i="10" s="1"/>
  <c r="L44" i="14"/>
  <c r="L15" i="10" s="1"/>
  <c r="D44" i="14"/>
  <c r="D15" i="10" s="1"/>
  <c r="E42" i="14"/>
  <c r="E12" i="10" s="1"/>
  <c r="F42" i="14"/>
  <c r="F12" i="10" s="1"/>
  <c r="G42" i="14"/>
  <c r="G12" i="10" s="1"/>
  <c r="H42" i="14"/>
  <c r="H12" i="10" s="1"/>
  <c r="I42" i="14"/>
  <c r="I12" i="10" s="1"/>
  <c r="J42" i="14"/>
  <c r="J12" i="10" s="1"/>
  <c r="K42" i="14"/>
  <c r="K12" i="10" s="1"/>
  <c r="L42" i="14"/>
  <c r="L12" i="10" s="1"/>
  <c r="D42" i="14"/>
  <c r="D12" i="10" s="1"/>
  <c r="E39" i="14"/>
  <c r="E10" i="10" s="1"/>
  <c r="F39" i="14"/>
  <c r="F10" i="10" s="1"/>
  <c r="G39" i="14"/>
  <c r="G10" i="10" s="1"/>
  <c r="H39" i="14"/>
  <c r="H10" i="10" s="1"/>
  <c r="I39" i="14"/>
  <c r="I10" i="10" s="1"/>
  <c r="J39" i="14"/>
  <c r="J10" i="10" s="1"/>
  <c r="K39" i="14"/>
  <c r="K10" i="10" s="1"/>
  <c r="L39" i="14"/>
  <c r="L10" i="10" s="1"/>
  <c r="D39" i="14"/>
  <c r="D10" i="10" s="1"/>
  <c r="E33" i="14"/>
  <c r="E9" i="10" s="1"/>
  <c r="F33" i="14"/>
  <c r="F9" i="10" s="1"/>
  <c r="G33" i="14"/>
  <c r="G9" i="10" s="1"/>
  <c r="H33" i="14"/>
  <c r="H9" i="10" s="1"/>
  <c r="I33" i="14"/>
  <c r="I9" i="10" s="1"/>
  <c r="J33" i="14"/>
  <c r="J9" i="10" s="1"/>
  <c r="K33" i="14"/>
  <c r="K9" i="10" s="1"/>
  <c r="L33" i="14"/>
  <c r="L9" i="10" s="1"/>
  <c r="D33" i="14"/>
  <c r="D9" i="10" s="1"/>
  <c r="E30" i="14"/>
  <c r="E8" i="10" s="1"/>
  <c r="F30" i="14"/>
  <c r="F8" i="10" s="1"/>
  <c r="G30" i="14"/>
  <c r="G8" i="10" s="1"/>
  <c r="H30" i="14"/>
  <c r="H8" i="10" s="1"/>
  <c r="I30" i="14"/>
  <c r="I8" i="10" s="1"/>
  <c r="J30" i="14"/>
  <c r="J8" i="10" s="1"/>
  <c r="K30" i="14"/>
  <c r="K8" i="10" s="1"/>
  <c r="L30" i="14"/>
  <c r="L8" i="10" s="1"/>
  <c r="D30" i="14"/>
  <c r="D8" i="10" s="1"/>
  <c r="E25" i="14"/>
  <c r="E7" i="10" s="1"/>
  <c r="F25" i="14"/>
  <c r="F7" i="10" s="1"/>
  <c r="G25" i="14"/>
  <c r="G7" i="10" s="1"/>
  <c r="H25" i="14"/>
  <c r="H7" i="10" s="1"/>
  <c r="I25" i="14"/>
  <c r="I7" i="10" s="1"/>
  <c r="J25" i="14"/>
  <c r="J7" i="10" s="1"/>
  <c r="K25" i="14"/>
  <c r="K7" i="10" s="1"/>
  <c r="L25" i="14"/>
  <c r="L7" i="10" s="1"/>
  <c r="D25" i="14"/>
  <c r="D7" i="10" s="1"/>
  <c r="E21" i="14"/>
  <c r="E6" i="10" s="1"/>
  <c r="F21" i="14"/>
  <c r="F6" i="10" s="1"/>
  <c r="G21" i="14"/>
  <c r="G6" i="10" s="1"/>
  <c r="H21" i="14"/>
  <c r="H6" i="10" s="1"/>
  <c r="I21" i="14"/>
  <c r="I6" i="10" s="1"/>
  <c r="J21" i="14"/>
  <c r="J6" i="10" s="1"/>
  <c r="K21" i="14"/>
  <c r="K6" i="10" s="1"/>
  <c r="L21" i="14"/>
  <c r="L6" i="10" s="1"/>
  <c r="D21" i="14"/>
  <c r="D6" i="10" s="1"/>
  <c r="E14" i="14"/>
  <c r="E5" i="10" s="1"/>
  <c r="F14" i="14"/>
  <c r="F5" i="10" s="1"/>
  <c r="G14" i="14"/>
  <c r="G5" i="10" s="1"/>
  <c r="H14" i="14"/>
  <c r="H5" i="10" s="1"/>
  <c r="I14" i="14"/>
  <c r="I5" i="10" s="1"/>
  <c r="J14" i="14"/>
  <c r="J5" i="10" s="1"/>
  <c r="K14" i="14"/>
  <c r="K5" i="10" s="1"/>
  <c r="L14" i="14"/>
  <c r="L5" i="10" s="1"/>
  <c r="D14" i="14"/>
  <c r="D5" i="10" s="1"/>
  <c r="E10" i="14"/>
  <c r="E4" i="10" s="1"/>
  <c r="F10" i="14"/>
  <c r="F4" i="10" s="1"/>
  <c r="G10" i="14"/>
  <c r="G4" i="10" s="1"/>
  <c r="H10" i="14"/>
  <c r="H4" i="10" s="1"/>
  <c r="I10" i="14"/>
  <c r="I4" i="10" s="1"/>
  <c r="J10" i="14"/>
  <c r="J4" i="10" s="1"/>
  <c r="K10" i="14"/>
  <c r="K4" i="10" s="1"/>
  <c r="L10" i="14"/>
  <c r="L4" i="10" s="1"/>
  <c r="D10" i="14"/>
  <c r="D4" i="10" s="1"/>
  <c r="E4" i="14"/>
  <c r="E2" i="10" s="1"/>
  <c r="F4" i="14"/>
  <c r="F2" i="10" s="1"/>
  <c r="G4" i="14"/>
  <c r="G2" i="10" s="1"/>
  <c r="H4" i="14"/>
  <c r="H2" i="10" s="1"/>
  <c r="I4" i="14"/>
  <c r="I2" i="10" s="1"/>
  <c r="J4" i="14"/>
  <c r="J2" i="10" s="1"/>
  <c r="K4" i="14"/>
  <c r="K2" i="10" s="1"/>
  <c r="L4" i="14"/>
  <c r="L2" i="10" s="1"/>
  <c r="D4" i="14"/>
  <c r="D2" i="10" s="1"/>
  <c r="E2" i="14"/>
  <c r="E3" i="10" s="1"/>
  <c r="F2" i="14"/>
  <c r="F3" i="10" s="1"/>
  <c r="G2" i="14"/>
  <c r="G3" i="10" s="1"/>
  <c r="H2" i="14"/>
  <c r="H3" i="10" s="1"/>
  <c r="I2" i="14"/>
  <c r="I3" i="10" s="1"/>
  <c r="J2" i="14"/>
  <c r="J3" i="10" s="1"/>
  <c r="K2" i="14"/>
  <c r="K3" i="10" s="1"/>
  <c r="L2" i="14"/>
  <c r="L3" i="10" s="1"/>
  <c r="D2" i="14"/>
  <c r="D3" i="10" s="1"/>
  <c r="F157" i="4" l="1"/>
  <c r="G157" i="4"/>
  <c r="H157" i="4"/>
  <c r="I157" i="4"/>
  <c r="J157" i="4"/>
  <c r="K157" i="4"/>
  <c r="L157" i="4"/>
  <c r="M157" i="4"/>
  <c r="N157" i="4"/>
  <c r="O157" i="4"/>
  <c r="P157" i="4"/>
  <c r="E157" i="4"/>
  <c r="F74" i="4"/>
  <c r="I74" i="4"/>
  <c r="J74" i="4"/>
  <c r="K74" i="4"/>
  <c r="L74" i="4"/>
  <c r="M74" i="4"/>
  <c r="N74" i="4"/>
  <c r="O74" i="4"/>
  <c r="P74" i="4"/>
  <c r="E74" i="4"/>
  <c r="F143" i="4"/>
  <c r="G143" i="4"/>
  <c r="H143" i="4"/>
  <c r="I143" i="4"/>
  <c r="J143" i="4"/>
  <c r="K143" i="4"/>
  <c r="L143" i="4"/>
  <c r="M143" i="4"/>
  <c r="N143" i="4"/>
  <c r="O143" i="4"/>
  <c r="P143" i="4"/>
  <c r="E143" i="4"/>
  <c r="C2" i="9"/>
  <c r="C3" i="9"/>
  <c r="C4" i="9"/>
  <c r="C5" i="9"/>
  <c r="C6" i="9"/>
  <c r="C7" i="9"/>
  <c r="C8" i="9"/>
  <c r="C9" i="9"/>
  <c r="C11" i="9"/>
  <c r="C12" i="9"/>
  <c r="C14" i="9"/>
  <c r="C2" i="6"/>
  <c r="C3" i="6"/>
  <c r="C4" i="6"/>
  <c r="C5" i="6"/>
  <c r="C6" i="6"/>
  <c r="C7" i="6"/>
  <c r="C8" i="6"/>
  <c r="C9" i="6"/>
  <c r="F25" i="4"/>
  <c r="G25" i="4"/>
  <c r="H25" i="4"/>
  <c r="I25" i="4"/>
  <c r="J25" i="4"/>
  <c r="K25" i="4"/>
  <c r="L25" i="4"/>
  <c r="M25" i="4"/>
  <c r="N25" i="4"/>
  <c r="O25" i="4"/>
  <c r="P25" i="4"/>
  <c r="E25" i="4"/>
  <c r="F98" i="4"/>
  <c r="G98" i="4"/>
  <c r="H98" i="4"/>
  <c r="I98" i="4"/>
  <c r="J98" i="4"/>
  <c r="K98" i="4"/>
  <c r="L98" i="4"/>
  <c r="M98" i="4"/>
  <c r="N98" i="4"/>
  <c r="O98" i="4"/>
  <c r="P98" i="4"/>
  <c r="E98" i="4"/>
  <c r="F132" i="4"/>
  <c r="G132" i="4"/>
  <c r="H132" i="4"/>
  <c r="I132" i="4"/>
  <c r="J132" i="4"/>
  <c r="K132" i="4"/>
  <c r="L132" i="4"/>
  <c r="M132" i="4"/>
  <c r="N132" i="4"/>
  <c r="O132" i="4"/>
  <c r="P132" i="4"/>
  <c r="E132" i="4"/>
  <c r="F12" i="4"/>
  <c r="G12" i="4"/>
  <c r="H12" i="4"/>
  <c r="I12" i="4"/>
  <c r="J12" i="4"/>
  <c r="K12" i="4"/>
  <c r="L12" i="4"/>
  <c r="M12" i="4"/>
  <c r="N12" i="4"/>
  <c r="O12" i="4"/>
  <c r="P12" i="4"/>
  <c r="E12" i="4"/>
  <c r="C40" i="7"/>
  <c r="F117" i="4"/>
  <c r="E40" i="7" s="1"/>
  <c r="G117" i="4"/>
  <c r="F40" i="7" s="1"/>
  <c r="H117" i="4"/>
  <c r="G40" i="7" s="1"/>
  <c r="I117" i="4"/>
  <c r="H40" i="7" s="1"/>
  <c r="J117" i="4"/>
  <c r="I40" i="7" s="1"/>
  <c r="K117" i="4"/>
  <c r="J40" i="7" s="1"/>
  <c r="L117" i="4"/>
  <c r="K40" i="7" s="1"/>
  <c r="M117" i="4"/>
  <c r="L40" i="7" s="1"/>
  <c r="N117" i="4"/>
  <c r="M40" i="7" s="1"/>
  <c r="O117" i="4"/>
  <c r="N40" i="7" s="1"/>
  <c r="P117" i="4"/>
  <c r="O40" i="7" s="1"/>
  <c r="E117" i="4"/>
  <c r="D40" i="7" s="1"/>
  <c r="C26" i="7"/>
  <c r="E72" i="4"/>
  <c r="D26" i="7" s="1"/>
  <c r="P72" i="4"/>
  <c r="O26" i="7" s="1"/>
  <c r="O72" i="4"/>
  <c r="N26" i="7" s="1"/>
  <c r="N72" i="4"/>
  <c r="M26" i="7" s="1"/>
  <c r="M72" i="4"/>
  <c r="L26" i="7" s="1"/>
  <c r="L72" i="4"/>
  <c r="K26" i="7" s="1"/>
  <c r="K72" i="4"/>
  <c r="J26" i="7" s="1"/>
  <c r="J72" i="4"/>
  <c r="I26" i="7" s="1"/>
  <c r="I72" i="4"/>
  <c r="H26" i="7" s="1"/>
  <c r="H72" i="4"/>
  <c r="G26" i="7" s="1"/>
  <c r="G72" i="4"/>
  <c r="F26" i="7" s="1"/>
  <c r="F72" i="4"/>
  <c r="E26" i="7" s="1"/>
  <c r="C29" i="7"/>
  <c r="P82" i="4"/>
  <c r="O29" i="7" s="1"/>
  <c r="O82" i="4"/>
  <c r="N29" i="7" s="1"/>
  <c r="N82" i="4"/>
  <c r="M29" i="7" s="1"/>
  <c r="M82" i="4"/>
  <c r="L29" i="7" s="1"/>
  <c r="L82" i="4"/>
  <c r="K29" i="7" s="1"/>
  <c r="K82" i="4"/>
  <c r="J29" i="7" s="1"/>
  <c r="J82" i="4"/>
  <c r="I29" i="7" s="1"/>
  <c r="I82" i="4"/>
  <c r="H29" i="7" s="1"/>
  <c r="H82" i="4"/>
  <c r="G29" i="7" s="1"/>
  <c r="G82" i="4"/>
  <c r="F29" i="7" s="1"/>
  <c r="F82" i="4"/>
  <c r="E29" i="7" s="1"/>
  <c r="E82" i="4"/>
  <c r="D29" i="7" s="1"/>
  <c r="F151" i="4"/>
  <c r="G151" i="4"/>
  <c r="H151" i="4"/>
  <c r="I151" i="4"/>
  <c r="J151" i="4"/>
  <c r="K151" i="4"/>
  <c r="L151" i="4"/>
  <c r="M151" i="4"/>
  <c r="N151" i="4"/>
  <c r="O151" i="4"/>
  <c r="P151" i="4"/>
  <c r="E151" i="4"/>
  <c r="E111" i="4"/>
  <c r="C43" i="7"/>
  <c r="F127" i="4"/>
  <c r="E43" i="7" s="1"/>
  <c r="G127" i="4"/>
  <c r="F43" i="7" s="1"/>
  <c r="H127" i="4"/>
  <c r="G43" i="7" s="1"/>
  <c r="I127" i="4"/>
  <c r="H43" i="7" s="1"/>
  <c r="J127" i="4"/>
  <c r="I43" i="7" s="1"/>
  <c r="K127" i="4"/>
  <c r="J43" i="7" s="1"/>
  <c r="L127" i="4"/>
  <c r="K43" i="7" s="1"/>
  <c r="M127" i="4"/>
  <c r="L43" i="7" s="1"/>
  <c r="N127" i="4"/>
  <c r="M43" i="7" s="1"/>
  <c r="O127" i="4"/>
  <c r="N43" i="7" s="1"/>
  <c r="P127" i="4"/>
  <c r="O43" i="7" s="1"/>
  <c r="E127" i="4"/>
  <c r="D43" i="7" s="1"/>
  <c r="F129" i="4"/>
  <c r="E44" i="7" s="1"/>
  <c r="G129" i="4"/>
  <c r="F44" i="7" s="1"/>
  <c r="H129" i="4"/>
  <c r="G44" i="7" s="1"/>
  <c r="I129" i="4"/>
  <c r="H44" i="7" s="1"/>
  <c r="J129" i="4"/>
  <c r="K129" i="4"/>
  <c r="J44" i="7" s="1"/>
  <c r="L129" i="4"/>
  <c r="K44" i="7" s="1"/>
  <c r="M129" i="4"/>
  <c r="L44" i="7" s="1"/>
  <c r="N129" i="4"/>
  <c r="M44" i="7" s="1"/>
  <c r="O129" i="4"/>
  <c r="N44" i="7" s="1"/>
  <c r="P129" i="4"/>
  <c r="O44" i="7" s="1"/>
  <c r="E129" i="4"/>
  <c r="D44" i="7" s="1"/>
  <c r="C50" i="7"/>
  <c r="C36" i="7"/>
  <c r="C8" i="7"/>
  <c r="C2" i="7"/>
  <c r="C3" i="7"/>
  <c r="C4" i="7"/>
  <c r="C5" i="7"/>
  <c r="C6" i="7"/>
  <c r="C7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7" i="7"/>
  <c r="C28" i="7"/>
  <c r="C30" i="7"/>
  <c r="C31" i="7"/>
  <c r="C32" i="7"/>
  <c r="C33" i="7"/>
  <c r="C34" i="7"/>
  <c r="C35" i="7"/>
  <c r="C37" i="7"/>
  <c r="C38" i="7"/>
  <c r="C39" i="7"/>
  <c r="C41" i="7"/>
  <c r="C42" i="7"/>
  <c r="C44" i="7"/>
  <c r="C45" i="7"/>
  <c r="C46" i="7"/>
  <c r="C47" i="7"/>
  <c r="C48" i="7"/>
  <c r="C49" i="7"/>
  <c r="C51" i="7"/>
  <c r="C52" i="7"/>
  <c r="F84" i="4"/>
  <c r="I84" i="4"/>
  <c r="J84" i="4"/>
  <c r="K84" i="4"/>
  <c r="L84" i="4"/>
  <c r="M84" i="4"/>
  <c r="N84" i="4"/>
  <c r="O84" i="4"/>
  <c r="P84" i="4"/>
  <c r="E84" i="4"/>
  <c r="F111" i="4"/>
  <c r="G111" i="4"/>
  <c r="H111" i="4"/>
  <c r="I111" i="4"/>
  <c r="J111" i="4"/>
  <c r="K111" i="4"/>
  <c r="L111" i="4"/>
  <c r="M111" i="4"/>
  <c r="N111" i="4"/>
  <c r="O111" i="4"/>
  <c r="P111" i="4"/>
  <c r="E109" i="4"/>
  <c r="D38" i="7" s="1"/>
  <c r="P109" i="4"/>
  <c r="O38" i="7" s="1"/>
  <c r="O109" i="4"/>
  <c r="N38" i="7" s="1"/>
  <c r="N109" i="4"/>
  <c r="M38" i="7" s="1"/>
  <c r="M109" i="4"/>
  <c r="L38" i="7" s="1"/>
  <c r="L109" i="4"/>
  <c r="K38" i="7" s="1"/>
  <c r="K109" i="4"/>
  <c r="J38" i="7" s="1"/>
  <c r="J109" i="4"/>
  <c r="I38" i="7" s="1"/>
  <c r="I109" i="4"/>
  <c r="H38" i="7" s="1"/>
  <c r="H109" i="4"/>
  <c r="G38" i="7" s="1"/>
  <c r="G109" i="4"/>
  <c r="F38" i="7" s="1"/>
  <c r="F109" i="4"/>
  <c r="E38" i="7" s="1"/>
  <c r="E91" i="4"/>
  <c r="D32" i="7" s="1"/>
  <c r="P91" i="4"/>
  <c r="O32" i="7" s="1"/>
  <c r="O91" i="4"/>
  <c r="N32" i="7" s="1"/>
  <c r="N91" i="4"/>
  <c r="M32" i="7" s="1"/>
  <c r="M91" i="4"/>
  <c r="L32" i="7" s="1"/>
  <c r="L91" i="4"/>
  <c r="K32" i="7" s="1"/>
  <c r="K91" i="4"/>
  <c r="J32" i="7" s="1"/>
  <c r="J91" i="4"/>
  <c r="I32" i="7" s="1"/>
  <c r="I91" i="4"/>
  <c r="H32" i="7" s="1"/>
  <c r="H91" i="4"/>
  <c r="G32" i="7" s="1"/>
  <c r="G91" i="4"/>
  <c r="F32" i="7" s="1"/>
  <c r="F91" i="4"/>
  <c r="E32" i="7" s="1"/>
  <c r="I44" i="7"/>
  <c r="F96" i="4"/>
  <c r="E34" i="7" s="1"/>
  <c r="G96" i="4"/>
  <c r="F34" i="7" s="1"/>
  <c r="H96" i="4"/>
  <c r="G34" i="7" s="1"/>
  <c r="I96" i="4"/>
  <c r="H34" i="7" s="1"/>
  <c r="J96" i="4"/>
  <c r="I34" i="7" s="1"/>
  <c r="K96" i="4"/>
  <c r="J34" i="7" s="1"/>
  <c r="L96" i="4"/>
  <c r="K34" i="7" s="1"/>
  <c r="M96" i="4"/>
  <c r="L34" i="7" s="1"/>
  <c r="N96" i="4"/>
  <c r="M34" i="7" s="1"/>
  <c r="O96" i="4"/>
  <c r="N34" i="7" s="1"/>
  <c r="P96" i="4"/>
  <c r="O34" i="7" s="1"/>
  <c r="E96" i="4"/>
  <c r="D34" i="7" s="1"/>
  <c r="P63" i="4"/>
  <c r="O23" i="7" s="1"/>
  <c r="O63" i="4"/>
  <c r="N23" i="7" s="1"/>
  <c r="N63" i="4"/>
  <c r="M23" i="7" s="1"/>
  <c r="M63" i="4"/>
  <c r="L23" i="7" s="1"/>
  <c r="L63" i="4"/>
  <c r="K23" i="7" s="1"/>
  <c r="K63" i="4"/>
  <c r="J23" i="7" s="1"/>
  <c r="J63" i="4"/>
  <c r="I23" i="7" s="1"/>
  <c r="I63" i="4"/>
  <c r="H23" i="7" s="1"/>
  <c r="H63" i="4"/>
  <c r="G23" i="7" s="1"/>
  <c r="G63" i="4"/>
  <c r="F23" i="7" s="1"/>
  <c r="F63" i="4"/>
  <c r="E23" i="7" s="1"/>
  <c r="E63" i="4"/>
  <c r="D23" i="7" s="1"/>
  <c r="P7" i="4"/>
  <c r="O4" i="7" s="1"/>
  <c r="O7" i="4"/>
  <c r="N4" i="7" s="1"/>
  <c r="N7" i="4"/>
  <c r="M4" i="7" s="1"/>
  <c r="M7" i="4"/>
  <c r="L4" i="7" s="1"/>
  <c r="L7" i="4"/>
  <c r="K4" i="7" s="1"/>
  <c r="K7" i="4"/>
  <c r="J4" i="7" s="1"/>
  <c r="J7" i="4"/>
  <c r="I4" i="7" s="1"/>
  <c r="I7" i="4"/>
  <c r="H4" i="7" s="1"/>
  <c r="H7" i="4"/>
  <c r="G4" i="7" s="1"/>
  <c r="G7" i="4"/>
  <c r="F4" i="7" s="1"/>
  <c r="F7" i="4"/>
  <c r="E4" i="7" s="1"/>
  <c r="E7" i="4"/>
  <c r="D4" i="7" s="1"/>
  <c r="I93" i="4"/>
  <c r="J93" i="4"/>
  <c r="K93" i="4"/>
  <c r="L93" i="4"/>
  <c r="M93" i="4"/>
  <c r="N93" i="4"/>
  <c r="O93" i="4"/>
  <c r="P93" i="4"/>
  <c r="H93" i="4"/>
  <c r="E119" i="4" l="1"/>
  <c r="F119" i="4"/>
  <c r="G119" i="4"/>
  <c r="H119" i="4"/>
  <c r="I119" i="4"/>
  <c r="J119" i="4"/>
  <c r="K119" i="4"/>
  <c r="L119" i="4"/>
  <c r="M119" i="4"/>
  <c r="N119" i="4"/>
  <c r="O119" i="4"/>
  <c r="P119" i="4"/>
  <c r="M46" i="1" l="1"/>
  <c r="L11" i="9" s="1"/>
  <c r="L46" i="1"/>
  <c r="K11" i="9" s="1"/>
  <c r="K46" i="1"/>
  <c r="J11" i="9" s="1"/>
  <c r="J46" i="1"/>
  <c r="I11" i="9" s="1"/>
  <c r="I46" i="1"/>
  <c r="H11" i="9" s="1"/>
  <c r="H46" i="1"/>
  <c r="G11" i="9" s="1"/>
  <c r="G46" i="1"/>
  <c r="F11" i="9" s="1"/>
  <c r="F46" i="1"/>
  <c r="E11" i="9" s="1"/>
  <c r="E46" i="1"/>
  <c r="D11" i="9" s="1"/>
  <c r="F173" i="4"/>
  <c r="G173" i="4"/>
  <c r="H173" i="4"/>
  <c r="I173" i="4"/>
  <c r="J173" i="4"/>
  <c r="K173" i="4"/>
  <c r="L173" i="4"/>
  <c r="M173" i="4"/>
  <c r="N173" i="4"/>
  <c r="O173" i="4"/>
  <c r="P173" i="4"/>
  <c r="E173" i="4"/>
  <c r="F47" i="4"/>
  <c r="E17" i="7" s="1"/>
  <c r="G47" i="4"/>
  <c r="F17" i="7" s="1"/>
  <c r="H47" i="4"/>
  <c r="G17" i="7" s="1"/>
  <c r="I47" i="4"/>
  <c r="H17" i="7" s="1"/>
  <c r="J47" i="4"/>
  <c r="I17" i="7" s="1"/>
  <c r="K47" i="4"/>
  <c r="J17" i="7" s="1"/>
  <c r="L47" i="4"/>
  <c r="K17" i="7" s="1"/>
  <c r="M47" i="4"/>
  <c r="L17" i="7" s="1"/>
  <c r="N47" i="4"/>
  <c r="M17" i="7" s="1"/>
  <c r="O47" i="4"/>
  <c r="N17" i="7" s="1"/>
  <c r="P47" i="4"/>
  <c r="O17" i="7" s="1"/>
  <c r="E47" i="4"/>
  <c r="D17" i="7" s="1"/>
  <c r="F3" i="1"/>
  <c r="G3" i="1"/>
  <c r="H3" i="1"/>
  <c r="I3" i="1"/>
  <c r="J3" i="1"/>
  <c r="K3" i="1"/>
  <c r="L3" i="1"/>
  <c r="M3" i="1"/>
  <c r="E3" i="1"/>
  <c r="F169" i="4" l="1"/>
  <c r="E50" i="7" s="1"/>
  <c r="G169" i="4"/>
  <c r="F50" i="7" s="1"/>
  <c r="H169" i="4"/>
  <c r="G50" i="7" s="1"/>
  <c r="I169" i="4"/>
  <c r="H50" i="7" s="1"/>
  <c r="J169" i="4"/>
  <c r="I50" i="7" s="1"/>
  <c r="K169" i="4"/>
  <c r="J50" i="7" s="1"/>
  <c r="L169" i="4"/>
  <c r="K50" i="7" s="1"/>
  <c r="M169" i="4"/>
  <c r="L50" i="7" s="1"/>
  <c r="N169" i="4"/>
  <c r="M50" i="7" s="1"/>
  <c r="O169" i="4"/>
  <c r="N50" i="7" s="1"/>
  <c r="P169" i="4"/>
  <c r="O50" i="7" s="1"/>
  <c r="E169" i="4"/>
  <c r="D50" i="7" s="1"/>
  <c r="F165" i="4"/>
  <c r="G165" i="4"/>
  <c r="H165" i="4"/>
  <c r="I165" i="4"/>
  <c r="J165" i="4"/>
  <c r="K165" i="4"/>
  <c r="L165" i="4"/>
  <c r="M165" i="4"/>
  <c r="N165" i="4"/>
  <c r="O165" i="4"/>
  <c r="P165" i="4"/>
  <c r="E165" i="4"/>
  <c r="F124" i="4"/>
  <c r="G124" i="4"/>
  <c r="H124" i="4"/>
  <c r="I124" i="4"/>
  <c r="J124" i="4"/>
  <c r="K124" i="4"/>
  <c r="L124" i="4"/>
  <c r="M124" i="4"/>
  <c r="N124" i="4"/>
  <c r="O124" i="4"/>
  <c r="P124" i="4"/>
  <c r="E124" i="4"/>
  <c r="F59" i="1"/>
  <c r="G59" i="1"/>
  <c r="H59" i="1"/>
  <c r="I59" i="1"/>
  <c r="J59" i="1"/>
  <c r="K59" i="1"/>
  <c r="L59" i="1"/>
  <c r="M59" i="1"/>
  <c r="E59" i="1"/>
  <c r="F48" i="1"/>
  <c r="G48" i="1"/>
  <c r="H48" i="1"/>
  <c r="I48" i="1"/>
  <c r="J48" i="1"/>
  <c r="K48" i="1"/>
  <c r="L48" i="1"/>
  <c r="M48" i="1"/>
  <c r="E48" i="1"/>
  <c r="E45" i="4"/>
  <c r="D16" i="7" s="1"/>
  <c r="P45" i="4"/>
  <c r="O16" i="7" s="1"/>
  <c r="O45" i="4"/>
  <c r="N16" i="7" s="1"/>
  <c r="N45" i="4"/>
  <c r="M16" i="7" s="1"/>
  <c r="M45" i="4"/>
  <c r="L16" i="7" s="1"/>
  <c r="L45" i="4"/>
  <c r="K16" i="7" s="1"/>
  <c r="K45" i="4"/>
  <c r="J16" i="7" s="1"/>
  <c r="J45" i="4"/>
  <c r="I16" i="7" s="1"/>
  <c r="I45" i="4"/>
  <c r="H16" i="7" s="1"/>
  <c r="H45" i="4"/>
  <c r="G16" i="7" s="1"/>
  <c r="G45" i="4"/>
  <c r="F16" i="7" s="1"/>
  <c r="F45" i="4"/>
  <c r="E16" i="7" s="1"/>
  <c r="F104" i="4"/>
  <c r="E36" i="7" s="1"/>
  <c r="G104" i="4"/>
  <c r="F36" i="7" s="1"/>
  <c r="H104" i="4"/>
  <c r="G36" i="7" s="1"/>
  <c r="I104" i="4"/>
  <c r="H36" i="7" s="1"/>
  <c r="J104" i="4"/>
  <c r="I36" i="7" s="1"/>
  <c r="K104" i="4"/>
  <c r="J36" i="7" s="1"/>
  <c r="L104" i="4"/>
  <c r="K36" i="7" s="1"/>
  <c r="M104" i="4"/>
  <c r="L36" i="7" s="1"/>
  <c r="N104" i="4"/>
  <c r="M36" i="7" s="1"/>
  <c r="O104" i="4"/>
  <c r="N36" i="7" s="1"/>
  <c r="P104" i="4"/>
  <c r="O36" i="7" s="1"/>
  <c r="E104" i="4"/>
  <c r="D36" i="7" s="1"/>
  <c r="F53" i="4"/>
  <c r="G53" i="4"/>
  <c r="H53" i="4"/>
  <c r="I53" i="4"/>
  <c r="J53" i="4"/>
  <c r="K53" i="4"/>
  <c r="L53" i="4"/>
  <c r="M53" i="4"/>
  <c r="N53" i="4"/>
  <c r="O53" i="4"/>
  <c r="P53" i="4"/>
  <c r="E53" i="4"/>
  <c r="F49" i="4"/>
  <c r="G49" i="4"/>
  <c r="H49" i="4"/>
  <c r="I49" i="4"/>
  <c r="J49" i="4"/>
  <c r="K49" i="4"/>
  <c r="L49" i="4"/>
  <c r="M49" i="4"/>
  <c r="N49" i="4"/>
  <c r="O49" i="4"/>
  <c r="P49" i="4"/>
  <c r="E49" i="4"/>
  <c r="P5" i="4"/>
  <c r="O3" i="7" s="1"/>
  <c r="O5" i="4"/>
  <c r="N3" i="7" s="1"/>
  <c r="N5" i="4"/>
  <c r="M3" i="7" s="1"/>
  <c r="M5" i="4"/>
  <c r="L3" i="7" s="1"/>
  <c r="L5" i="4"/>
  <c r="K3" i="7" s="1"/>
  <c r="K5" i="4"/>
  <c r="J3" i="7" s="1"/>
  <c r="J5" i="4"/>
  <c r="I3" i="7" s="1"/>
  <c r="I5" i="4"/>
  <c r="H3" i="7" s="1"/>
  <c r="H5" i="4"/>
  <c r="G3" i="7" s="1"/>
  <c r="G5" i="4"/>
  <c r="F3" i="7" s="1"/>
  <c r="F5" i="4"/>
  <c r="E3" i="7" s="1"/>
  <c r="E5" i="4"/>
  <c r="D3" i="7" s="1"/>
  <c r="F3" i="5"/>
  <c r="E2" i="6" s="1"/>
  <c r="G3" i="5"/>
  <c r="F2" i="6" s="1"/>
  <c r="H3" i="5"/>
  <c r="G2" i="6" s="1"/>
  <c r="I3" i="5"/>
  <c r="H2" i="6" s="1"/>
  <c r="J3" i="5"/>
  <c r="I2" i="6" s="1"/>
  <c r="K3" i="5"/>
  <c r="J2" i="6" s="1"/>
  <c r="L3" i="5"/>
  <c r="K2" i="6" s="1"/>
  <c r="E3" i="5"/>
  <c r="D2" i="6" s="1"/>
  <c r="F65" i="1"/>
  <c r="G65" i="1"/>
  <c r="H65" i="1"/>
  <c r="I65" i="1"/>
  <c r="J65" i="1"/>
  <c r="K65" i="1"/>
  <c r="L65" i="1"/>
  <c r="M65" i="1"/>
  <c r="E65" i="1"/>
  <c r="E65" i="4" l="1"/>
  <c r="P65" i="4" l="1"/>
  <c r="O65" i="4"/>
  <c r="N65" i="4"/>
  <c r="M65" i="4"/>
  <c r="L65" i="4"/>
  <c r="K65" i="4"/>
  <c r="J65" i="4"/>
  <c r="I65" i="4"/>
  <c r="H65" i="4"/>
  <c r="G65" i="4"/>
  <c r="F65" i="4"/>
  <c r="P67" i="4"/>
  <c r="O24" i="7" s="1"/>
  <c r="O67" i="4"/>
  <c r="N24" i="7" s="1"/>
  <c r="N67" i="4"/>
  <c r="M24" i="7" s="1"/>
  <c r="M67" i="4"/>
  <c r="L24" i="7" s="1"/>
  <c r="L67" i="4"/>
  <c r="K24" i="7" s="1"/>
  <c r="K67" i="4"/>
  <c r="J24" i="7" s="1"/>
  <c r="J67" i="4"/>
  <c r="I24" i="7" s="1"/>
  <c r="I67" i="4"/>
  <c r="H24" i="7" s="1"/>
  <c r="H67" i="4"/>
  <c r="G24" i="7" s="1"/>
  <c r="G67" i="4"/>
  <c r="F24" i="7" s="1"/>
  <c r="F67" i="4"/>
  <c r="E24" i="7" s="1"/>
  <c r="E67" i="4"/>
  <c r="D24" i="7" s="1"/>
  <c r="E21" i="4"/>
  <c r="D8" i="7" s="1"/>
  <c r="P21" i="4"/>
  <c r="O8" i="7" s="1"/>
  <c r="O21" i="4"/>
  <c r="N8" i="7" s="1"/>
  <c r="N21" i="4"/>
  <c r="M8" i="7" s="1"/>
  <c r="M21" i="4"/>
  <c r="L8" i="7" s="1"/>
  <c r="L21" i="4"/>
  <c r="K8" i="7" s="1"/>
  <c r="K21" i="4"/>
  <c r="J8" i="7" s="1"/>
  <c r="J21" i="4"/>
  <c r="I8" i="7" s="1"/>
  <c r="I21" i="4"/>
  <c r="H8" i="7" s="1"/>
  <c r="H21" i="4"/>
  <c r="G8" i="7" s="1"/>
  <c r="G21" i="4"/>
  <c r="F8" i="7" s="1"/>
  <c r="F21" i="4"/>
  <c r="E8" i="7" s="1"/>
  <c r="F19" i="4"/>
  <c r="E7" i="7" s="1"/>
  <c r="G19" i="4"/>
  <c r="F7" i="7" s="1"/>
  <c r="H19" i="4"/>
  <c r="G7" i="7" s="1"/>
  <c r="I19" i="4"/>
  <c r="H7" i="7" s="1"/>
  <c r="J19" i="4"/>
  <c r="I7" i="7" s="1"/>
  <c r="K19" i="4"/>
  <c r="J7" i="7" s="1"/>
  <c r="L19" i="4"/>
  <c r="K7" i="7" s="1"/>
  <c r="M19" i="4"/>
  <c r="L7" i="7" s="1"/>
  <c r="N19" i="4"/>
  <c r="M7" i="7" s="1"/>
  <c r="O19" i="4"/>
  <c r="N7" i="7" s="1"/>
  <c r="P19" i="4"/>
  <c r="O7" i="7" s="1"/>
  <c r="E19" i="4"/>
  <c r="D7" i="7" s="1"/>
  <c r="E47" i="7"/>
  <c r="F47" i="7"/>
  <c r="D47" i="7"/>
  <c r="D10" i="7"/>
  <c r="D6" i="7"/>
  <c r="E3" i="4"/>
  <c r="D2" i="7" s="1"/>
  <c r="F3" i="4"/>
  <c r="E2" i="7" s="1"/>
  <c r="G3" i="4"/>
  <c r="F2" i="7" s="1"/>
  <c r="E9" i="4"/>
  <c r="D5" i="7" s="1"/>
  <c r="F9" i="4"/>
  <c r="E5" i="7" s="1"/>
  <c r="G9" i="4"/>
  <c r="F5" i="7" s="1"/>
  <c r="E6" i="7"/>
  <c r="F6" i="7"/>
  <c r="E23" i="4"/>
  <c r="D9" i="7" s="1"/>
  <c r="F23" i="4"/>
  <c r="E9" i="7" s="1"/>
  <c r="G23" i="4"/>
  <c r="F9" i="7" s="1"/>
  <c r="E10" i="7"/>
  <c r="F10" i="7"/>
  <c r="E35" i="4"/>
  <c r="D11" i="7" s="1"/>
  <c r="F35" i="4"/>
  <c r="E11" i="7" s="1"/>
  <c r="G35" i="4"/>
  <c r="F11" i="7" s="1"/>
  <c r="E37" i="4"/>
  <c r="D12" i="7" s="1"/>
  <c r="F37" i="4"/>
  <c r="E12" i="7" s="1"/>
  <c r="G37" i="4"/>
  <c r="F12" i="7" s="1"/>
  <c r="E39" i="4"/>
  <c r="D13" i="7" s="1"/>
  <c r="F39" i="4"/>
  <c r="E13" i="7" s="1"/>
  <c r="G39" i="4"/>
  <c r="F13" i="7" s="1"/>
  <c r="E41" i="4"/>
  <c r="D14" i="7" s="1"/>
  <c r="F41" i="4"/>
  <c r="E14" i="7" s="1"/>
  <c r="G41" i="4"/>
  <c r="F14" i="7" s="1"/>
  <c r="E43" i="4"/>
  <c r="D15" i="7" s="1"/>
  <c r="F43" i="4"/>
  <c r="E15" i="7" s="1"/>
  <c r="G43" i="4"/>
  <c r="F15" i="7" s="1"/>
  <c r="D18" i="7"/>
  <c r="E18" i="7"/>
  <c r="F18" i="7"/>
  <c r="D19" i="7"/>
  <c r="E19" i="7"/>
  <c r="F19" i="7"/>
  <c r="E57" i="4"/>
  <c r="D20" i="7" s="1"/>
  <c r="F57" i="4"/>
  <c r="E20" i="7" s="1"/>
  <c r="G57" i="4"/>
  <c r="F20" i="7" s="1"/>
  <c r="E59" i="4"/>
  <c r="D21" i="7" s="1"/>
  <c r="F59" i="4"/>
  <c r="E21" i="7" s="1"/>
  <c r="G59" i="4"/>
  <c r="F21" i="7" s="1"/>
  <c r="E61" i="4"/>
  <c r="D22" i="7" s="1"/>
  <c r="F61" i="4"/>
  <c r="E22" i="7" s="1"/>
  <c r="G61" i="4"/>
  <c r="F22" i="7" s="1"/>
  <c r="E70" i="4"/>
  <c r="D25" i="7" s="1"/>
  <c r="F70" i="4"/>
  <c r="E25" i="7" s="1"/>
  <c r="G70" i="4"/>
  <c r="F25" i="7" s="1"/>
  <c r="D27" i="7"/>
  <c r="E27" i="7"/>
  <c r="F27" i="7"/>
  <c r="E80" i="4"/>
  <c r="D28" i="7" s="1"/>
  <c r="F80" i="4"/>
  <c r="E28" i="7" s="1"/>
  <c r="G80" i="4"/>
  <c r="F28" i="7" s="1"/>
  <c r="D31" i="7"/>
  <c r="E31" i="7"/>
  <c r="F31" i="7"/>
  <c r="E89" i="4"/>
  <c r="D30" i="7" s="1"/>
  <c r="F89" i="4"/>
  <c r="E30" i="7" s="1"/>
  <c r="G89" i="4"/>
  <c r="F30" i="7" s="1"/>
  <c r="E93" i="4"/>
  <c r="D33" i="7" s="1"/>
  <c r="F93" i="4"/>
  <c r="E33" i="7" s="1"/>
  <c r="G93" i="4"/>
  <c r="F33" i="7" s="1"/>
  <c r="D35" i="7"/>
  <c r="E35" i="7"/>
  <c r="F35" i="7"/>
  <c r="E107" i="4"/>
  <c r="D37" i="7" s="1"/>
  <c r="F107" i="4"/>
  <c r="E37" i="7" s="1"/>
  <c r="G107" i="4"/>
  <c r="F37" i="7" s="1"/>
  <c r="D39" i="7"/>
  <c r="E39" i="7"/>
  <c r="F39" i="7"/>
  <c r="D41" i="7"/>
  <c r="E41" i="7"/>
  <c r="F41" i="7"/>
  <c r="D42" i="7"/>
  <c r="E42" i="7"/>
  <c r="F42" i="7"/>
  <c r="D45" i="7"/>
  <c r="E45" i="7"/>
  <c r="F45" i="7"/>
  <c r="D46" i="7"/>
  <c r="E46" i="7"/>
  <c r="F46" i="7"/>
  <c r="D48" i="7"/>
  <c r="E48" i="7"/>
  <c r="F48" i="7"/>
  <c r="D49" i="7"/>
  <c r="E49" i="7"/>
  <c r="F49" i="7"/>
  <c r="E171" i="4"/>
  <c r="D51" i="7" s="1"/>
  <c r="F171" i="4"/>
  <c r="E51" i="7" s="1"/>
  <c r="G171" i="4"/>
  <c r="F51" i="7" s="1"/>
  <c r="D52" i="7"/>
  <c r="E52" i="7"/>
  <c r="F52" i="7"/>
  <c r="F20" i="5"/>
  <c r="E9" i="6" s="1"/>
  <c r="G20" i="5"/>
  <c r="F9" i="6" s="1"/>
  <c r="H20" i="5"/>
  <c r="G9" i="6" s="1"/>
  <c r="I20" i="5"/>
  <c r="H9" i="6" s="1"/>
  <c r="J20" i="5"/>
  <c r="I9" i="6" s="1"/>
  <c r="K20" i="5"/>
  <c r="J9" i="6" s="1"/>
  <c r="L20" i="5"/>
  <c r="K9" i="6" s="1"/>
  <c r="E20" i="5"/>
  <c r="D9" i="6" s="1"/>
  <c r="E53" i="7" l="1"/>
  <c r="D53" i="7"/>
  <c r="F53" i="7"/>
  <c r="G41" i="7" l="1"/>
  <c r="G39" i="7"/>
  <c r="G19" i="7" l="1"/>
  <c r="G33" i="7" l="1"/>
  <c r="F9" i="1"/>
  <c r="G9" i="1"/>
  <c r="H9" i="1"/>
  <c r="I9" i="1"/>
  <c r="J9" i="1"/>
  <c r="K9" i="1"/>
  <c r="L9" i="1"/>
  <c r="M9" i="1"/>
  <c r="G18" i="7" l="1"/>
  <c r="P59" i="4"/>
  <c r="O21" i="7" s="1"/>
  <c r="O59" i="4"/>
  <c r="N21" i="7" s="1"/>
  <c r="N59" i="4"/>
  <c r="M21" i="7" s="1"/>
  <c r="M59" i="4"/>
  <c r="L21" i="7" s="1"/>
  <c r="L59" i="4"/>
  <c r="K21" i="7" s="1"/>
  <c r="K59" i="4"/>
  <c r="J21" i="7" s="1"/>
  <c r="J59" i="4"/>
  <c r="I21" i="7" s="1"/>
  <c r="I59" i="4"/>
  <c r="H21" i="7" s="1"/>
  <c r="H59" i="4"/>
  <c r="G21" i="7" s="1"/>
  <c r="F9" i="5"/>
  <c r="G9" i="5"/>
  <c r="H9" i="5"/>
  <c r="I9" i="5"/>
  <c r="J9" i="5"/>
  <c r="K9" i="5"/>
  <c r="L9" i="5"/>
  <c r="E9" i="5"/>
  <c r="E7" i="1" l="1"/>
  <c r="D3" i="9" s="1"/>
  <c r="M7" i="1"/>
  <c r="L3" i="9" s="1"/>
  <c r="L7" i="1"/>
  <c r="K3" i="9" s="1"/>
  <c r="K7" i="1"/>
  <c r="J3" i="9" s="1"/>
  <c r="J7" i="1"/>
  <c r="I3" i="9" s="1"/>
  <c r="I7" i="1"/>
  <c r="H3" i="9" s="1"/>
  <c r="H7" i="1"/>
  <c r="G3" i="9" s="1"/>
  <c r="G7" i="1"/>
  <c r="F3" i="9" s="1"/>
  <c r="F7" i="1"/>
  <c r="E3" i="9" s="1"/>
  <c r="L193" i="10" l="1"/>
  <c r="K193" i="10"/>
  <c r="J193" i="10"/>
  <c r="I193" i="10"/>
  <c r="H193" i="10"/>
  <c r="G193" i="10"/>
  <c r="F193" i="10"/>
  <c r="E193" i="10"/>
  <c r="D193" i="10"/>
  <c r="L22" i="8"/>
  <c r="G22" i="8"/>
  <c r="F22" i="8"/>
  <c r="K22" i="8"/>
  <c r="J22" i="8"/>
  <c r="I22" i="8"/>
  <c r="H22" i="8"/>
  <c r="E22" i="8"/>
  <c r="D22" i="8"/>
  <c r="H39" i="7"/>
  <c r="I39" i="7"/>
  <c r="J39" i="7"/>
  <c r="K39" i="7"/>
  <c r="L39" i="7"/>
  <c r="M39" i="7"/>
  <c r="N39" i="7"/>
  <c r="O39" i="7"/>
  <c r="I89" i="4"/>
  <c r="H30" i="7" s="1"/>
  <c r="J89" i="4"/>
  <c r="I30" i="7" s="1"/>
  <c r="K89" i="4"/>
  <c r="J30" i="7" s="1"/>
  <c r="L89" i="4"/>
  <c r="K30" i="7" s="1"/>
  <c r="M89" i="4"/>
  <c r="L30" i="7" s="1"/>
  <c r="N89" i="4"/>
  <c r="M30" i="7" s="1"/>
  <c r="O89" i="4"/>
  <c r="N30" i="7" s="1"/>
  <c r="P89" i="4"/>
  <c r="O30" i="7" s="1"/>
  <c r="H89" i="4"/>
  <c r="G30" i="7" s="1"/>
  <c r="H33" i="7"/>
  <c r="I33" i="7"/>
  <c r="J33" i="7"/>
  <c r="K33" i="7"/>
  <c r="L33" i="7"/>
  <c r="M33" i="7"/>
  <c r="N33" i="7"/>
  <c r="O33" i="7"/>
  <c r="H19" i="7"/>
  <c r="J19" i="7"/>
  <c r="K19" i="7"/>
  <c r="L19" i="7"/>
  <c r="M19" i="7"/>
  <c r="N19" i="7"/>
  <c r="O19" i="7"/>
  <c r="H18" i="7"/>
  <c r="I18" i="7"/>
  <c r="J18" i="7"/>
  <c r="K18" i="7"/>
  <c r="L18" i="7"/>
  <c r="M18" i="7"/>
  <c r="N18" i="7"/>
  <c r="O18" i="7"/>
  <c r="E17" i="5"/>
  <c r="D8" i="6" s="1"/>
  <c r="E15" i="5"/>
  <c r="D7" i="6" s="1"/>
  <c r="D5" i="6"/>
  <c r="D4" i="6"/>
  <c r="D3" i="6"/>
  <c r="F6" i="6"/>
  <c r="G6" i="6"/>
  <c r="F5" i="6"/>
  <c r="J5" i="6"/>
  <c r="K5" i="6"/>
  <c r="H3" i="6"/>
  <c r="I3" i="6"/>
  <c r="E6" i="6"/>
  <c r="H6" i="6"/>
  <c r="I6" i="6"/>
  <c r="J6" i="6"/>
  <c r="K6" i="6"/>
  <c r="D6" i="6"/>
  <c r="E5" i="6"/>
  <c r="G5" i="6"/>
  <c r="H5" i="6"/>
  <c r="I5" i="6"/>
  <c r="E3" i="6"/>
  <c r="F3" i="6"/>
  <c r="G3" i="6"/>
  <c r="J3" i="6"/>
  <c r="K3" i="6"/>
  <c r="E4" i="6"/>
  <c r="F4" i="6"/>
  <c r="G4" i="6"/>
  <c r="H4" i="6"/>
  <c r="I4" i="6"/>
  <c r="J4" i="6"/>
  <c r="K4" i="6"/>
  <c r="L17" i="5"/>
  <c r="K8" i="6" s="1"/>
  <c r="K17" i="5"/>
  <c r="J8" i="6" s="1"/>
  <c r="J17" i="5"/>
  <c r="I8" i="6" s="1"/>
  <c r="I17" i="5"/>
  <c r="H8" i="6" s="1"/>
  <c r="H17" i="5"/>
  <c r="G8" i="6" s="1"/>
  <c r="G17" i="5"/>
  <c r="F8" i="6" s="1"/>
  <c r="F17" i="5"/>
  <c r="E8" i="6" s="1"/>
  <c r="L15" i="5"/>
  <c r="K7" i="6" s="1"/>
  <c r="K15" i="5"/>
  <c r="J7" i="6" s="1"/>
  <c r="J15" i="5"/>
  <c r="I7" i="6" s="1"/>
  <c r="I15" i="5"/>
  <c r="H7" i="6" s="1"/>
  <c r="H15" i="5"/>
  <c r="G7" i="6" s="1"/>
  <c r="G15" i="5"/>
  <c r="F7" i="6" s="1"/>
  <c r="F15" i="5"/>
  <c r="E7" i="6" s="1"/>
  <c r="D14" i="9"/>
  <c r="E14" i="9"/>
  <c r="F14" i="9"/>
  <c r="G14" i="9"/>
  <c r="H14" i="9"/>
  <c r="I14" i="9"/>
  <c r="J14" i="9"/>
  <c r="K14" i="9"/>
  <c r="L14" i="9"/>
  <c r="J10" i="6" l="1"/>
  <c r="F10" i="6"/>
  <c r="I10" i="6"/>
  <c r="D10" i="6"/>
  <c r="E10" i="6"/>
  <c r="K10" i="6"/>
  <c r="H10" i="6"/>
  <c r="G10" i="6"/>
  <c r="I80" i="4" l="1"/>
  <c r="H28" i="7" s="1"/>
  <c r="J80" i="4"/>
  <c r="I28" i="7" s="1"/>
  <c r="K80" i="4"/>
  <c r="J28" i="7" s="1"/>
  <c r="L80" i="4"/>
  <c r="K28" i="7" s="1"/>
  <c r="M80" i="4"/>
  <c r="L28" i="7" s="1"/>
  <c r="N80" i="4"/>
  <c r="M28" i="7" s="1"/>
  <c r="O80" i="4"/>
  <c r="N28" i="7" s="1"/>
  <c r="P80" i="4"/>
  <c r="O28" i="7" s="1"/>
  <c r="H80" i="4"/>
  <c r="G28" i="7" s="1"/>
  <c r="H70" i="4"/>
  <c r="G25" i="7" s="1"/>
  <c r="P70" i="4"/>
  <c r="O25" i="7" s="1"/>
  <c r="O70" i="4"/>
  <c r="N25" i="7" s="1"/>
  <c r="N70" i="4"/>
  <c r="M25" i="7" s="1"/>
  <c r="M70" i="4"/>
  <c r="L25" i="7" s="1"/>
  <c r="L70" i="4"/>
  <c r="K25" i="7" s="1"/>
  <c r="K70" i="4"/>
  <c r="J25" i="7" s="1"/>
  <c r="J70" i="4"/>
  <c r="I25" i="7" s="1"/>
  <c r="I70" i="4"/>
  <c r="H25" i="7" s="1"/>
  <c r="H107" i="4"/>
  <c r="G37" i="7" s="1"/>
  <c r="P107" i="4"/>
  <c r="O37" i="7" s="1"/>
  <c r="O107" i="4"/>
  <c r="N37" i="7" s="1"/>
  <c r="N107" i="4"/>
  <c r="M37" i="7" s="1"/>
  <c r="M107" i="4"/>
  <c r="L37" i="7" s="1"/>
  <c r="L107" i="4"/>
  <c r="K37" i="7" s="1"/>
  <c r="K107" i="4"/>
  <c r="J37" i="7" s="1"/>
  <c r="J107" i="4"/>
  <c r="I37" i="7" s="1"/>
  <c r="I107" i="4"/>
  <c r="H37" i="7" s="1"/>
  <c r="H41" i="7"/>
  <c r="I41" i="7"/>
  <c r="J41" i="7"/>
  <c r="K41" i="7"/>
  <c r="L41" i="7"/>
  <c r="M41" i="7"/>
  <c r="N41" i="7"/>
  <c r="O41" i="7"/>
  <c r="H46" i="7" l="1"/>
  <c r="I46" i="7"/>
  <c r="J46" i="7"/>
  <c r="K46" i="7"/>
  <c r="L46" i="7"/>
  <c r="M46" i="7"/>
  <c r="N46" i="7"/>
  <c r="O46" i="7"/>
  <c r="G46" i="7"/>
  <c r="H10" i="7" l="1"/>
  <c r="I10" i="7"/>
  <c r="J10" i="7"/>
  <c r="K10" i="7"/>
  <c r="L10" i="7"/>
  <c r="M10" i="7"/>
  <c r="N10" i="7"/>
  <c r="O10" i="7"/>
  <c r="G10" i="7"/>
  <c r="H45" i="7"/>
  <c r="I45" i="7"/>
  <c r="J45" i="7"/>
  <c r="K45" i="7"/>
  <c r="L45" i="7"/>
  <c r="M45" i="7"/>
  <c r="N45" i="7"/>
  <c r="O45" i="7"/>
  <c r="G45" i="7"/>
  <c r="O52" i="7"/>
  <c r="N52" i="7"/>
  <c r="M52" i="7"/>
  <c r="L52" i="7"/>
  <c r="K52" i="7"/>
  <c r="J52" i="7"/>
  <c r="I52" i="7"/>
  <c r="H52" i="7"/>
  <c r="G52" i="7"/>
  <c r="P171" i="4"/>
  <c r="O51" i="7" s="1"/>
  <c r="O171" i="4"/>
  <c r="N51" i="7" s="1"/>
  <c r="N171" i="4"/>
  <c r="M51" i="7" s="1"/>
  <c r="M171" i="4"/>
  <c r="L51" i="7" s="1"/>
  <c r="L171" i="4"/>
  <c r="K51" i="7" s="1"/>
  <c r="K171" i="4"/>
  <c r="J51" i="7" s="1"/>
  <c r="J171" i="4"/>
  <c r="I51" i="7" s="1"/>
  <c r="I171" i="4"/>
  <c r="H51" i="7" s="1"/>
  <c r="H171" i="4"/>
  <c r="G51" i="7" s="1"/>
  <c r="O49" i="7"/>
  <c r="N49" i="7"/>
  <c r="M49" i="7"/>
  <c r="L49" i="7"/>
  <c r="K49" i="7"/>
  <c r="J49" i="7"/>
  <c r="I49" i="7"/>
  <c r="H49" i="7"/>
  <c r="G49" i="7"/>
  <c r="O48" i="7"/>
  <c r="N48" i="7"/>
  <c r="M48" i="7"/>
  <c r="L48" i="7"/>
  <c r="K48" i="7"/>
  <c r="J48" i="7"/>
  <c r="I48" i="7"/>
  <c r="H48" i="7"/>
  <c r="G48" i="7"/>
  <c r="O47" i="7"/>
  <c r="N47" i="7"/>
  <c r="M47" i="7"/>
  <c r="L47" i="7"/>
  <c r="K47" i="7"/>
  <c r="J47" i="7"/>
  <c r="I47" i="7"/>
  <c r="H47" i="7"/>
  <c r="G47" i="7"/>
  <c r="O42" i="7"/>
  <c r="N42" i="7"/>
  <c r="M42" i="7"/>
  <c r="L42" i="7"/>
  <c r="K42" i="7"/>
  <c r="J42" i="7"/>
  <c r="I42" i="7"/>
  <c r="H42" i="7"/>
  <c r="G42" i="7"/>
  <c r="O35" i="7"/>
  <c r="N35" i="7"/>
  <c r="M35" i="7"/>
  <c r="L35" i="7"/>
  <c r="K35" i="7"/>
  <c r="J35" i="7"/>
  <c r="I35" i="7"/>
  <c r="H35" i="7"/>
  <c r="G35" i="7"/>
  <c r="O31" i="7"/>
  <c r="N31" i="7"/>
  <c r="M31" i="7"/>
  <c r="L31" i="7"/>
  <c r="K31" i="7"/>
  <c r="J31" i="7"/>
  <c r="I31" i="7"/>
  <c r="H31" i="7"/>
  <c r="G31" i="7"/>
  <c r="O27" i="7"/>
  <c r="N27" i="7"/>
  <c r="M27" i="7"/>
  <c r="L27" i="7"/>
  <c r="K27" i="7"/>
  <c r="J27" i="7"/>
  <c r="I27" i="7"/>
  <c r="H27" i="7"/>
  <c r="G27" i="7"/>
  <c r="P61" i="4"/>
  <c r="O22" i="7" s="1"/>
  <c r="O61" i="4"/>
  <c r="N22" i="7" s="1"/>
  <c r="N61" i="4"/>
  <c r="M22" i="7" s="1"/>
  <c r="M61" i="4"/>
  <c r="L22" i="7" s="1"/>
  <c r="L61" i="4"/>
  <c r="K22" i="7" s="1"/>
  <c r="K61" i="4"/>
  <c r="J22" i="7" s="1"/>
  <c r="J61" i="4"/>
  <c r="I22" i="7" s="1"/>
  <c r="I61" i="4"/>
  <c r="H22" i="7" s="1"/>
  <c r="H61" i="4"/>
  <c r="G22" i="7" s="1"/>
  <c r="P57" i="4"/>
  <c r="O20" i="7" s="1"/>
  <c r="O57" i="4"/>
  <c r="N20" i="7" s="1"/>
  <c r="N57" i="4"/>
  <c r="M20" i="7" s="1"/>
  <c r="M57" i="4"/>
  <c r="L20" i="7" s="1"/>
  <c r="L57" i="4"/>
  <c r="K20" i="7" s="1"/>
  <c r="K57" i="4"/>
  <c r="J20" i="7" s="1"/>
  <c r="J57" i="4"/>
  <c r="I20" i="7" s="1"/>
  <c r="I57" i="4"/>
  <c r="H20" i="7" s="1"/>
  <c r="H57" i="4"/>
  <c r="G20" i="7" s="1"/>
  <c r="I19" i="7"/>
  <c r="P43" i="4"/>
  <c r="O15" i="7" s="1"/>
  <c r="O43" i="4"/>
  <c r="N15" i="7" s="1"/>
  <c r="N43" i="4"/>
  <c r="M15" i="7" s="1"/>
  <c r="M43" i="4"/>
  <c r="L15" i="7" s="1"/>
  <c r="L43" i="4"/>
  <c r="K15" i="7" s="1"/>
  <c r="K43" i="4"/>
  <c r="J15" i="7" s="1"/>
  <c r="J43" i="4"/>
  <c r="I15" i="7" s="1"/>
  <c r="I43" i="4"/>
  <c r="H15" i="7" s="1"/>
  <c r="H43" i="4"/>
  <c r="G15" i="7" s="1"/>
  <c r="P41" i="4"/>
  <c r="O14" i="7" s="1"/>
  <c r="O41" i="4"/>
  <c r="N14" i="7" s="1"/>
  <c r="N41" i="4"/>
  <c r="M14" i="7" s="1"/>
  <c r="M41" i="4"/>
  <c r="L14" i="7" s="1"/>
  <c r="L41" i="4"/>
  <c r="K14" i="7" s="1"/>
  <c r="K41" i="4"/>
  <c r="J14" i="7" s="1"/>
  <c r="J41" i="4"/>
  <c r="I14" i="7" s="1"/>
  <c r="I41" i="4"/>
  <c r="H14" i="7" s="1"/>
  <c r="H41" i="4"/>
  <c r="G14" i="7" s="1"/>
  <c r="P39" i="4"/>
  <c r="O13" i="7" s="1"/>
  <c r="O39" i="4"/>
  <c r="N13" i="7" s="1"/>
  <c r="N39" i="4"/>
  <c r="M13" i="7" s="1"/>
  <c r="M39" i="4"/>
  <c r="L13" i="7" s="1"/>
  <c r="L39" i="4"/>
  <c r="K13" i="7" s="1"/>
  <c r="K39" i="4"/>
  <c r="J13" i="7" s="1"/>
  <c r="J39" i="4"/>
  <c r="I13" i="7" s="1"/>
  <c r="I39" i="4"/>
  <c r="H13" i="7" s="1"/>
  <c r="H39" i="4"/>
  <c r="G13" i="7" s="1"/>
  <c r="P37" i="4"/>
  <c r="O12" i="7" s="1"/>
  <c r="O37" i="4"/>
  <c r="N12" i="7" s="1"/>
  <c r="N37" i="4"/>
  <c r="M12" i="7" s="1"/>
  <c r="M37" i="4"/>
  <c r="L12" i="7" s="1"/>
  <c r="L37" i="4"/>
  <c r="K12" i="7" s="1"/>
  <c r="K37" i="4"/>
  <c r="J12" i="7" s="1"/>
  <c r="J37" i="4"/>
  <c r="I12" i="7" s="1"/>
  <c r="I37" i="4"/>
  <c r="H12" i="7" s="1"/>
  <c r="H37" i="4"/>
  <c r="G12" i="7" s="1"/>
  <c r="P35" i="4"/>
  <c r="O11" i="7" s="1"/>
  <c r="O35" i="4"/>
  <c r="N11" i="7" s="1"/>
  <c r="N35" i="4"/>
  <c r="M11" i="7" s="1"/>
  <c r="M35" i="4"/>
  <c r="L11" i="7" s="1"/>
  <c r="L35" i="4"/>
  <c r="K11" i="7" s="1"/>
  <c r="K35" i="4"/>
  <c r="J11" i="7" s="1"/>
  <c r="J35" i="4"/>
  <c r="I11" i="7" s="1"/>
  <c r="I35" i="4"/>
  <c r="H11" i="7" s="1"/>
  <c r="H35" i="4"/>
  <c r="G11" i="7" s="1"/>
  <c r="P23" i="4"/>
  <c r="O23" i="4"/>
  <c r="N23" i="4"/>
  <c r="M23" i="4"/>
  <c r="L23" i="4"/>
  <c r="K23" i="4"/>
  <c r="J23" i="4"/>
  <c r="I23" i="4"/>
  <c r="H23" i="4"/>
  <c r="O6" i="7"/>
  <c r="N6" i="7"/>
  <c r="M6" i="7"/>
  <c r="L6" i="7"/>
  <c r="K6" i="7"/>
  <c r="J6" i="7"/>
  <c r="I6" i="7"/>
  <c r="H6" i="7"/>
  <c r="G6" i="7"/>
  <c r="P9" i="4"/>
  <c r="O5" i="7" s="1"/>
  <c r="O9" i="4"/>
  <c r="N5" i="7" s="1"/>
  <c r="N9" i="4"/>
  <c r="M5" i="7" s="1"/>
  <c r="M9" i="4"/>
  <c r="L5" i="7" s="1"/>
  <c r="L9" i="4"/>
  <c r="K5" i="7" s="1"/>
  <c r="K9" i="4"/>
  <c r="J5" i="7" s="1"/>
  <c r="J9" i="4"/>
  <c r="I5" i="7" s="1"/>
  <c r="I9" i="4"/>
  <c r="H5" i="7" s="1"/>
  <c r="H9" i="4"/>
  <c r="G5" i="7" s="1"/>
  <c r="P3" i="4"/>
  <c r="O2" i="7" s="1"/>
  <c r="O3" i="4"/>
  <c r="N2" i="7" s="1"/>
  <c r="N3" i="4"/>
  <c r="M2" i="7" s="1"/>
  <c r="M3" i="4"/>
  <c r="L2" i="7" s="1"/>
  <c r="L3" i="4"/>
  <c r="K2" i="7" s="1"/>
  <c r="K3" i="4"/>
  <c r="J2" i="7" s="1"/>
  <c r="J3" i="4"/>
  <c r="I2" i="7" s="1"/>
  <c r="I3" i="4"/>
  <c r="H2" i="7" s="1"/>
  <c r="H3" i="4"/>
  <c r="G2" i="7" s="1"/>
  <c r="I9" i="7" l="1"/>
  <c r="I53" i="7" s="1"/>
  <c r="L9" i="7"/>
  <c r="L53" i="7" s="1"/>
  <c r="G9" i="7"/>
  <c r="G53" i="7" s="1"/>
  <c r="M9" i="7"/>
  <c r="M53" i="7" s="1"/>
  <c r="J9" i="7"/>
  <c r="J53" i="7" s="1"/>
  <c r="H9" i="7"/>
  <c r="H53" i="7" s="1"/>
  <c r="N9" i="7"/>
  <c r="N53" i="7" s="1"/>
  <c r="O9" i="7"/>
  <c r="O53" i="7" s="1"/>
  <c r="K9" i="7"/>
  <c r="K53" i="7" s="1"/>
  <c r="F23" i="1"/>
  <c r="E6" i="9" s="1"/>
  <c r="G23" i="1"/>
  <c r="F6" i="9" s="1"/>
  <c r="H23" i="1"/>
  <c r="G6" i="9" s="1"/>
  <c r="I23" i="1"/>
  <c r="H6" i="9" s="1"/>
  <c r="J23" i="1"/>
  <c r="I6" i="9" s="1"/>
  <c r="K23" i="1"/>
  <c r="J6" i="9" s="1"/>
  <c r="L23" i="1"/>
  <c r="K6" i="9" s="1"/>
  <c r="M23" i="1"/>
  <c r="L6" i="9" s="1"/>
  <c r="E23" i="1"/>
  <c r="D6" i="9" s="1"/>
  <c r="D5" i="9"/>
  <c r="E4" i="9"/>
  <c r="F4" i="9"/>
  <c r="G4" i="9"/>
  <c r="H4" i="9"/>
  <c r="I4" i="9"/>
  <c r="J4" i="9"/>
  <c r="K4" i="9"/>
  <c r="L4" i="9"/>
  <c r="D4" i="9"/>
  <c r="E7" i="9" l="1"/>
  <c r="F7" i="9"/>
  <c r="G7" i="9"/>
  <c r="H7" i="9"/>
  <c r="I7" i="9"/>
  <c r="J7" i="9"/>
  <c r="K7" i="9"/>
  <c r="L7" i="9"/>
  <c r="D7" i="9"/>
  <c r="E12" i="9"/>
  <c r="F12" i="9"/>
  <c r="G12" i="9"/>
  <c r="H12" i="9"/>
  <c r="I12" i="9"/>
  <c r="J12" i="9"/>
  <c r="K12" i="9"/>
  <c r="L12" i="9"/>
  <c r="D12" i="9"/>
  <c r="E5" i="9"/>
  <c r="F5" i="9"/>
  <c r="G5" i="9"/>
  <c r="H5" i="9"/>
  <c r="I5" i="9"/>
  <c r="J5" i="9"/>
  <c r="K5" i="9"/>
  <c r="L5" i="9"/>
  <c r="L9" i="9"/>
  <c r="K9" i="9"/>
  <c r="J9" i="9"/>
  <c r="I9" i="9"/>
  <c r="H9" i="9"/>
  <c r="G9" i="9"/>
  <c r="F9" i="9"/>
  <c r="E9" i="9"/>
  <c r="D9" i="9"/>
  <c r="M31" i="1"/>
  <c r="L8" i="9" s="1"/>
  <c r="L31" i="1"/>
  <c r="K8" i="9" s="1"/>
  <c r="K31" i="1"/>
  <c r="J8" i="9" s="1"/>
  <c r="J31" i="1"/>
  <c r="I8" i="9" s="1"/>
  <c r="I31" i="1"/>
  <c r="H8" i="9" s="1"/>
  <c r="H31" i="1"/>
  <c r="G8" i="9" s="1"/>
  <c r="G31" i="1"/>
  <c r="F8" i="9" s="1"/>
  <c r="F31" i="1"/>
  <c r="E8" i="9" s="1"/>
  <c r="E31" i="1"/>
  <c r="D8" i="9" s="1"/>
  <c r="L2" i="9"/>
  <c r="K2" i="9"/>
  <c r="J2" i="9"/>
  <c r="I2" i="9"/>
  <c r="H2" i="9"/>
  <c r="G2" i="9"/>
  <c r="F2" i="9"/>
  <c r="E2" i="9"/>
  <c r="D2" i="9"/>
  <c r="H15" i="9" l="1"/>
  <c r="I15" i="9"/>
  <c r="D15" i="9"/>
  <c r="J15" i="9"/>
  <c r="E15" i="9"/>
  <c r="K15" i="9"/>
  <c r="F15" i="9"/>
  <c r="L15" i="9"/>
  <c r="G1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Harnden</author>
  </authors>
  <commentList>
    <comment ref="B4" authorId="0" shapeId="0" xr:uid="{6E35BC9B-4697-45AA-9DA0-E7C14B802D17}">
      <text>
        <r>
          <rPr>
            <b/>
            <sz val="9"/>
            <color indexed="81"/>
            <rFont val="Tahoma"/>
            <family val="2"/>
          </rPr>
          <t>Single Stem Vine Maple</t>
        </r>
      </text>
    </comment>
    <comment ref="B23" authorId="0" shapeId="0" xr:uid="{25A39479-297A-4C99-8650-FD1F114D903E}">
      <text>
        <r>
          <rPr>
            <b/>
            <sz val="9"/>
            <color indexed="81"/>
            <rFont val="Tahoma"/>
            <family val="2"/>
          </rPr>
          <t>(x freemanii)</t>
        </r>
      </text>
    </comment>
    <comment ref="B27" authorId="0" shapeId="0" xr:uid="{17BFCC61-BFD8-4EF9-AC26-D4C5E21BF9F7}">
      <text>
        <r>
          <rPr>
            <b/>
            <sz val="9"/>
            <color indexed="81"/>
            <rFont val="Tahoma"/>
            <family val="2"/>
          </rPr>
          <t>(x freemanii)</t>
        </r>
      </text>
    </comment>
    <comment ref="B28" authorId="0" shapeId="0" xr:uid="{58FB6BC5-4A2F-4558-8BE1-F3B174C4F0C8}">
      <text>
        <r>
          <rPr>
            <b/>
            <sz val="9"/>
            <color indexed="81"/>
            <rFont val="Tahoma"/>
            <family val="2"/>
          </rPr>
          <t>(x freemanii)</t>
        </r>
      </text>
    </comment>
    <comment ref="B31" authorId="0" shapeId="0" xr:uid="{BB79D97D-B254-43BB-90D2-1BFC7390A7E6}">
      <text>
        <r>
          <rPr>
            <b/>
            <sz val="9"/>
            <color indexed="81"/>
            <rFont val="Tahoma"/>
            <family val="2"/>
          </rPr>
          <t>(x freemanii)</t>
        </r>
      </text>
    </comment>
    <comment ref="B39" authorId="0" shapeId="0" xr:uid="{C3A86C4C-B736-42C5-A63D-1F6A43A52BCA}">
      <text>
        <r>
          <rPr>
            <b/>
            <sz val="9"/>
            <color indexed="81"/>
            <rFont val="Tahoma"/>
            <family val="2"/>
          </rPr>
          <t>(x platanoides)</t>
        </r>
      </text>
    </comment>
    <comment ref="B40" authorId="0" shapeId="0" xr:uid="{F047824B-2D7D-4352-BD3E-560FE64B1117}">
      <text>
        <r>
          <rPr>
            <b/>
            <sz val="9"/>
            <color indexed="81"/>
            <rFont val="Tahoma"/>
            <family val="2"/>
          </rPr>
          <t>(x platanoides)</t>
        </r>
      </text>
    </comment>
    <comment ref="B41" authorId="0" shapeId="0" xr:uid="{365F6076-FFF6-443A-AD5A-9A74D3B7AD75}">
      <text>
        <r>
          <rPr>
            <b/>
            <sz val="9"/>
            <color indexed="81"/>
            <rFont val="Tahoma"/>
            <family val="2"/>
          </rPr>
          <t>(x platanoides)</t>
        </r>
      </text>
    </comment>
    <comment ref="B42" authorId="0" shapeId="0" xr:uid="{5EC7BC4E-AAA6-44DF-A2BD-FB5B88AB3497}">
      <text>
        <r>
          <rPr>
            <b/>
            <sz val="9"/>
            <color indexed="81"/>
            <rFont val="Tahoma"/>
            <family val="2"/>
          </rPr>
          <t>(x platanoides)</t>
        </r>
      </text>
    </comment>
    <comment ref="B43" authorId="0" shapeId="0" xr:uid="{6D585140-F288-41CF-A6D2-A4A16010CDE9}">
      <text>
        <r>
          <rPr>
            <b/>
            <sz val="9"/>
            <color indexed="81"/>
            <rFont val="Tahoma"/>
            <family val="2"/>
          </rPr>
          <t>(x platanoides)</t>
        </r>
      </text>
    </comment>
    <comment ref="B66" authorId="0" shapeId="0" xr:uid="{3E598427-EDFA-46E9-89C0-39D12848AB2F}">
      <text>
        <r>
          <rPr>
            <b/>
            <sz val="9"/>
            <color indexed="81"/>
            <rFont val="Tahoma"/>
            <family val="2"/>
          </rPr>
          <t>Pink Flowers</t>
        </r>
      </text>
    </comment>
    <comment ref="B68" authorId="0" shapeId="0" xr:uid="{0FC05AEC-A188-4991-BB20-DAA1DC29C3BD}">
      <text>
        <r>
          <rPr>
            <b/>
            <sz val="9"/>
            <color indexed="81"/>
            <rFont val="Tahoma"/>
            <family val="2"/>
          </rPr>
          <t>Cornus nuttallii x florida
Dense white flowers</t>
        </r>
      </text>
    </comment>
    <comment ref="B71" authorId="0" shapeId="0" xr:uid="{F39F9570-171F-4758-8603-F2C81F3CF395}">
      <text>
        <r>
          <rPr>
            <b/>
            <sz val="9"/>
            <color indexed="81"/>
            <rFont val="Tahoma"/>
            <family val="2"/>
          </rPr>
          <t>White flowers with yellow-orange fruit</t>
        </r>
      </text>
    </comment>
    <comment ref="B72" authorId="0" shapeId="0" xr:uid="{1E5AEB77-B521-4B51-8B9C-3D2554DF8E00}">
      <text>
        <r>
          <rPr>
            <b/>
            <sz val="9"/>
            <color indexed="81"/>
            <rFont val="Tahoma"/>
            <family val="2"/>
          </rPr>
          <t>Pink flowers</t>
        </r>
      </text>
    </comment>
    <comment ref="B73" authorId="0" shapeId="0" xr:uid="{C8045E58-2BE2-469D-8705-5F7C9DC0269D}">
      <text>
        <r>
          <rPr>
            <b/>
            <sz val="9"/>
            <color indexed="81"/>
            <rFont val="Tahoma"/>
            <family val="2"/>
          </rPr>
          <t>White flowers, vase shape</t>
        </r>
      </text>
    </comment>
    <comment ref="B74" authorId="0" shapeId="0" xr:uid="{C9D951A6-BE90-41CB-AE3D-82B62FF90569}">
      <text>
        <r>
          <rPr>
            <b/>
            <sz val="9"/>
            <color indexed="81"/>
            <rFont val="Tahoma"/>
            <family val="2"/>
          </rPr>
          <t>White flowers</t>
        </r>
      </text>
    </comment>
    <comment ref="B75" authorId="0" shapeId="0" xr:uid="{6EB9E723-4D02-4A8A-A39B-1736FD8BDC0A}">
      <text>
        <r>
          <rPr>
            <b/>
            <sz val="9"/>
            <color indexed="81"/>
            <rFont val="Tahoma"/>
            <family val="2"/>
          </rPr>
          <t>White flowers, strongly white variegated</t>
        </r>
      </text>
    </comment>
    <comment ref="B76" authorId="0" shapeId="0" xr:uid="{64D6D5AB-556A-4244-A0DC-BE775FDD2676}">
      <text>
        <r>
          <rPr>
            <b/>
            <sz val="9"/>
            <color indexed="81"/>
            <rFont val="Tahoma"/>
            <family val="2"/>
          </rPr>
          <t>kousa x nuttallii
pale pink flowers</t>
        </r>
      </text>
    </comment>
    <comment ref="B77" authorId="0" shapeId="0" xr:uid="{ED751A54-2DB3-43EE-B81B-FD87E10193DA}">
      <text>
        <r>
          <rPr>
            <b/>
            <sz val="9"/>
            <color indexed="81"/>
            <rFont val="Tahoma"/>
            <family val="2"/>
          </rPr>
          <t>kousa x nuttallii
creamy white flowers</t>
        </r>
      </text>
    </comment>
    <comment ref="B78" authorId="0" shapeId="0" xr:uid="{EAC73F31-FB68-40B1-B9DE-32C547A556EA}">
      <text>
        <r>
          <rPr>
            <b/>
            <sz val="9"/>
            <color indexed="81"/>
            <rFont val="Tahoma"/>
            <family val="2"/>
          </rPr>
          <t>kousa x florida
pink flowers</t>
        </r>
      </text>
    </comment>
    <comment ref="B79" authorId="0" shapeId="0" xr:uid="{FD09F13A-8448-46D4-8949-07166574CD6B}">
      <text>
        <r>
          <rPr>
            <b/>
            <sz val="9"/>
            <color indexed="81"/>
            <rFont val="Tahoma"/>
            <family val="2"/>
          </rPr>
          <t>kousa x nuttallii
6" diameter white flowers</t>
        </r>
      </text>
    </comment>
    <comment ref="B109" authorId="0" shapeId="0" xr:uid="{3D4DBE36-A26B-4E43-BB0C-7EF9B1A2D4E1}">
      <text>
        <r>
          <rPr>
            <b/>
            <sz val="9"/>
            <color indexed="81"/>
            <rFont val="Tahoma"/>
            <family val="2"/>
          </rPr>
          <t>White bloom</t>
        </r>
      </text>
    </comment>
    <comment ref="B110" authorId="0" shapeId="0" xr:uid="{8EBFD0B5-B6AF-466D-A88A-CEA6661A89C0}">
      <text>
        <r>
          <rPr>
            <b/>
            <sz val="9"/>
            <color indexed="81"/>
            <rFont val="Tahoma"/>
            <family val="2"/>
          </rPr>
          <t>White bloom</t>
        </r>
      </text>
    </comment>
    <comment ref="B112" authorId="0" shapeId="0" xr:uid="{E860F548-A026-4C37-8F4D-6AB988C2BE2B}">
      <text>
        <r>
          <rPr>
            <b/>
            <sz val="9"/>
            <color indexed="81"/>
            <rFont val="Tahoma"/>
            <family val="2"/>
          </rPr>
          <t>White bloom with rosy stamens</t>
        </r>
      </text>
    </comment>
    <comment ref="B114" authorId="0" shapeId="0" xr:uid="{1BB35C1C-C981-40DF-BA51-50DB388FDB54}">
      <text>
        <r>
          <rPr>
            <b/>
            <sz val="9"/>
            <color indexed="81"/>
            <rFont val="Tahoma"/>
            <family val="2"/>
          </rPr>
          <t>Hybrid of M. liliflora 'Nigra' x M. sprengeri 'Diva’.
Fuchsia blooms</t>
        </r>
      </text>
    </comment>
    <comment ref="B115" authorId="0" shapeId="0" xr:uid="{943DDC45-547F-4E4C-AFB2-D2268A2E5351}">
      <text>
        <r>
          <rPr>
            <b/>
            <sz val="9"/>
            <color indexed="81"/>
            <rFont val="Tahoma"/>
            <family val="2"/>
          </rPr>
          <t>Reddish-purple outside, white inside</t>
        </r>
      </text>
    </comment>
    <comment ref="B118" authorId="0" shapeId="0" xr:uid="{69D63D90-CCC8-439D-A66A-0B067C3109BF}">
      <text>
        <r>
          <rPr>
            <b/>
            <sz val="9"/>
            <color indexed="81"/>
            <rFont val="Tahoma"/>
            <family val="2"/>
          </rPr>
          <t>M. acuminata is one of its parents.
Yellow bloom with plum tinged bases</t>
        </r>
      </text>
    </comment>
    <comment ref="B119" authorId="0" shapeId="0" xr:uid="{8FDE2EB9-12E3-470C-83FA-87FE291A8CDA}">
      <text>
        <r>
          <rPr>
            <b/>
            <sz val="9"/>
            <color indexed="81"/>
            <rFont val="Tahoma"/>
            <family val="2"/>
          </rPr>
          <t>Hybrid of M. 'Woodsman' and 'Elizabeth'.
Yellow bloom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Harnden</author>
  </authors>
  <commentList>
    <comment ref="B11" authorId="0" shapeId="0" xr:uid="{F1822B96-30DD-4037-8EA0-96BCC8A0782E}">
      <text>
        <r>
          <rPr>
            <b/>
            <sz val="9"/>
            <color indexed="81"/>
            <rFont val="Tahoma"/>
            <family val="2"/>
          </rPr>
          <t>Fruit similar to McIntosh</t>
        </r>
      </text>
    </comment>
  </commentList>
</comments>
</file>

<file path=xl/sharedStrings.xml><?xml version="1.0" encoding="utf-8"?>
<sst xmlns="http://schemas.openxmlformats.org/spreadsheetml/2006/main" count="2144" uniqueCount="1151">
  <si>
    <t>Multi-stem Trees:</t>
  </si>
  <si>
    <t>Layer</t>
  </si>
  <si>
    <t>Row #</t>
  </si>
  <si>
    <t>5'</t>
  </si>
  <si>
    <t>6'</t>
  </si>
  <si>
    <t>7'</t>
  </si>
  <si>
    <t>8'</t>
  </si>
  <si>
    <t>10'</t>
  </si>
  <si>
    <t>12'</t>
  </si>
  <si>
    <t>14'</t>
  </si>
  <si>
    <t>16'</t>
  </si>
  <si>
    <t>18'</t>
  </si>
  <si>
    <t>20'</t>
  </si>
  <si>
    <t>Notes</t>
  </si>
  <si>
    <t>Acer circinatum</t>
  </si>
  <si>
    <t>Total</t>
  </si>
  <si>
    <t>x</t>
  </si>
  <si>
    <t>14</t>
  </si>
  <si>
    <t>13</t>
  </si>
  <si>
    <t>12</t>
  </si>
  <si>
    <t>Acer davidii</t>
  </si>
  <si>
    <t>09</t>
  </si>
  <si>
    <t>Acer griseum</t>
  </si>
  <si>
    <t>225FC</t>
  </si>
  <si>
    <t>226FC</t>
  </si>
  <si>
    <t>223FC</t>
  </si>
  <si>
    <t>Amelanchier grandiflora 'Autumn Brilliance'</t>
  </si>
  <si>
    <t>17</t>
  </si>
  <si>
    <t>15</t>
  </si>
  <si>
    <t>225-6FC</t>
  </si>
  <si>
    <t>Betula jacquemontii</t>
  </si>
  <si>
    <t>224FC</t>
  </si>
  <si>
    <t>Betula n. 'Heritage'</t>
  </si>
  <si>
    <t>18</t>
  </si>
  <si>
    <t>230FC</t>
  </si>
  <si>
    <t>224-5FC</t>
  </si>
  <si>
    <t>Cercidiphyllum japonicum</t>
  </si>
  <si>
    <t>Cercis canadensis</t>
  </si>
  <si>
    <t>Cornus kousa 'Chinensis'</t>
  </si>
  <si>
    <t>Cornus kousa 'Wolf Eyes'</t>
  </si>
  <si>
    <t>Koelreuteria paniculata</t>
  </si>
  <si>
    <t>219FC</t>
  </si>
  <si>
    <t>Parrotia p. 'Ruby Vase'</t>
  </si>
  <si>
    <t>Stewartia pseudocamellia</t>
  </si>
  <si>
    <t>19</t>
  </si>
  <si>
    <t>230-1FC</t>
  </si>
  <si>
    <t>16</t>
  </si>
  <si>
    <t>93-4W</t>
  </si>
  <si>
    <t>Conifers:</t>
  </si>
  <si>
    <t>6-7'</t>
  </si>
  <si>
    <t>7-8'</t>
  </si>
  <si>
    <t>8-10'</t>
  </si>
  <si>
    <t>10-12'</t>
  </si>
  <si>
    <t>12-14'</t>
  </si>
  <si>
    <t>14-16'</t>
  </si>
  <si>
    <t>16-18'</t>
  </si>
  <si>
    <t>18-20'</t>
  </si>
  <si>
    <t>Abies concolor</t>
  </si>
  <si>
    <t>10</t>
  </si>
  <si>
    <t>136-7W</t>
  </si>
  <si>
    <t>07</t>
  </si>
  <si>
    <t>Abies fraseri</t>
  </si>
  <si>
    <t>11</t>
  </si>
  <si>
    <t>77W</t>
  </si>
  <si>
    <t>08</t>
  </si>
  <si>
    <t>177W</t>
  </si>
  <si>
    <t>Abies grandis</t>
  </si>
  <si>
    <t>137-8W</t>
  </si>
  <si>
    <t>176-7W</t>
  </si>
  <si>
    <t>Abies procera</t>
  </si>
  <si>
    <t>Calocedrus decurrens</t>
  </si>
  <si>
    <t>60-3W</t>
  </si>
  <si>
    <t>66-7W</t>
  </si>
  <si>
    <t>72-3W</t>
  </si>
  <si>
    <t>134-5W</t>
  </si>
  <si>
    <t>153W</t>
  </si>
  <si>
    <t>Cedrus deodora</t>
  </si>
  <si>
    <t>67W</t>
  </si>
  <si>
    <t>Cedrus deodora 'Aurea'</t>
  </si>
  <si>
    <t>185-6E</t>
  </si>
  <si>
    <t>Cedrus deodora 'Karl Fuchs'</t>
  </si>
  <si>
    <t>Cedrus libani 'Glauca Pendula'</t>
  </si>
  <si>
    <t>13-14</t>
  </si>
  <si>
    <t>Chamaecyparis lawsoniana 'Blue Surprise'</t>
  </si>
  <si>
    <t>Chamaecyparis nootkatensis 'Glauca Pendula'</t>
  </si>
  <si>
    <t>63-4E</t>
  </si>
  <si>
    <t>Chamaecyparis nootkatensis 'Green Arrow'</t>
  </si>
  <si>
    <t>65-6E</t>
  </si>
  <si>
    <t>Chamaecyparis nootkatensis 'Pendula'</t>
  </si>
  <si>
    <t>265-6E</t>
  </si>
  <si>
    <t>Metasequoia glyptostroboides</t>
  </si>
  <si>
    <t>139W</t>
  </si>
  <si>
    <t>Picea omorika</t>
  </si>
  <si>
    <t>138W</t>
  </si>
  <si>
    <t>151W</t>
  </si>
  <si>
    <t>Pinus flexilis 'Vanderwolf's Pyramid'</t>
  </si>
  <si>
    <t>187-8E</t>
  </si>
  <si>
    <t>Pinus koraiensis</t>
  </si>
  <si>
    <t>195W</t>
  </si>
  <si>
    <t>Pinus nigra</t>
  </si>
  <si>
    <t>68-9W</t>
  </si>
  <si>
    <t>133W</t>
  </si>
  <si>
    <t>Pinus strobus 'Fastigiata'</t>
  </si>
  <si>
    <t>Pinus sylvestris</t>
  </si>
  <si>
    <t>Pseudotsuga menziesii</t>
  </si>
  <si>
    <t>74-5W</t>
  </si>
  <si>
    <t>75-6W</t>
  </si>
  <si>
    <t>137W</t>
  </si>
  <si>
    <t>152W</t>
  </si>
  <si>
    <t>Sequoiadendron giganteum</t>
  </si>
  <si>
    <t>63W</t>
  </si>
  <si>
    <t>71W</t>
  </si>
  <si>
    <t>Taxodium distichum 'Shawnee Brave'</t>
  </si>
  <si>
    <t>251-2E</t>
  </si>
  <si>
    <t>137-8E</t>
  </si>
  <si>
    <t>150W</t>
  </si>
  <si>
    <t>Thuja plicata</t>
  </si>
  <si>
    <t>139-40W</t>
  </si>
  <si>
    <t>69W</t>
  </si>
  <si>
    <t>129-30W</t>
  </si>
  <si>
    <t>136W</t>
  </si>
  <si>
    <t>Thuja p. 'Excelsa'</t>
  </si>
  <si>
    <t>65-6W</t>
  </si>
  <si>
    <t>Tsuga canadensis</t>
  </si>
  <si>
    <t>173W</t>
  </si>
  <si>
    <t>Tsuga heterophylla</t>
  </si>
  <si>
    <t>130-1W</t>
  </si>
  <si>
    <t>59-60W-r</t>
  </si>
  <si>
    <t>63-4W-d</t>
  </si>
  <si>
    <t>64-5W-r</t>
  </si>
  <si>
    <t>69-70W</t>
  </si>
  <si>
    <t>78W</t>
  </si>
  <si>
    <t>80-1W</t>
  </si>
  <si>
    <t>Large Cal</t>
  </si>
  <si>
    <t>174W</t>
  </si>
  <si>
    <t>Pinus strobus 'Pyramidal Fastigiata'</t>
  </si>
  <si>
    <t>Tier</t>
  </si>
  <si>
    <t>Picea abies 'Suncrest Pyramid'</t>
  </si>
  <si>
    <t>Pinus flexilis 'Cesarini Blue'</t>
  </si>
  <si>
    <t>67-8E</t>
  </si>
  <si>
    <t>Picea omorika 'Sky Trails'</t>
  </si>
  <si>
    <t>271-2E</t>
  </si>
  <si>
    <t>273-5E</t>
  </si>
  <si>
    <t>1-3E</t>
  </si>
  <si>
    <t>89-91E</t>
  </si>
  <si>
    <t>134-6E</t>
  </si>
  <si>
    <t>Styrax japonicus</t>
  </si>
  <si>
    <t>155-8E</t>
  </si>
  <si>
    <t>221-3E</t>
  </si>
  <si>
    <t>Heavy, very wide</t>
  </si>
  <si>
    <t>Shrubs:</t>
  </si>
  <si>
    <t>Row</t>
  </si>
  <si>
    <t>3'</t>
  </si>
  <si>
    <t>4'</t>
  </si>
  <si>
    <t>37-8E</t>
  </si>
  <si>
    <t>84E</t>
  </si>
  <si>
    <t>Heptacodium miconioides</t>
  </si>
  <si>
    <t>Magnolia soulangiana</t>
  </si>
  <si>
    <t>Magnolia stellata 'Royal Star'</t>
  </si>
  <si>
    <t>Hamamelis i. 'Diane'</t>
  </si>
  <si>
    <t>Hamamelis intermedia 'Arnold Promise'</t>
  </si>
  <si>
    <t>Hamamelis i. 'Jelena'</t>
  </si>
  <si>
    <t>Common Name</t>
  </si>
  <si>
    <t>Arnold Promise Witch Hazel (Yellow)</t>
  </si>
  <si>
    <t>Diane Witch Hazel (Red)</t>
  </si>
  <si>
    <t>Jelena Witch Hazel (Orange)</t>
  </si>
  <si>
    <t>Seven Son Flower (of Zhejiang)</t>
  </si>
  <si>
    <t>Magnolia soulangeana</t>
  </si>
  <si>
    <t>Saucer Magnolia</t>
  </si>
  <si>
    <t>Star Magnolia</t>
  </si>
  <si>
    <t>White Fir</t>
  </si>
  <si>
    <t>Fraser Fir</t>
  </si>
  <si>
    <t>Grand Fir</t>
  </si>
  <si>
    <t>Noble Fir</t>
  </si>
  <si>
    <t>Incense Cedar</t>
  </si>
  <si>
    <t>Cedrus deodara</t>
  </si>
  <si>
    <t>Deodar Cedar</t>
  </si>
  <si>
    <t>Cedrus deodara 'Aurea'</t>
  </si>
  <si>
    <t>Aurea Deodar Cedar</t>
  </si>
  <si>
    <t>Cedrus deodara 'Karl Fuchs'</t>
  </si>
  <si>
    <t>Karl Fuchs Deodar Cedar</t>
  </si>
  <si>
    <t>Lebanon Cedar</t>
  </si>
  <si>
    <t>Blue Surprise Lawson's Cypress</t>
  </si>
  <si>
    <t>Blue Weeping Alaska Cedar</t>
  </si>
  <si>
    <t>Green Arrow Alaskan Cedar</t>
  </si>
  <si>
    <t>Weeping Alaska Cedar</t>
  </si>
  <si>
    <t>Chamaecyparis obtusa 'Gracilis'</t>
  </si>
  <si>
    <t>Dawn Redwood</t>
  </si>
  <si>
    <t>Serbian Spruce</t>
  </si>
  <si>
    <t>Vanderwolf's Limber Pine</t>
  </si>
  <si>
    <t>Korean Pine</t>
  </si>
  <si>
    <t>Austrian Pine</t>
  </si>
  <si>
    <t>Fastigiate Eastern White Pine</t>
  </si>
  <si>
    <t>Scots Pine</t>
  </si>
  <si>
    <t>Douglas Fir</t>
  </si>
  <si>
    <t>Giant Sequoia</t>
  </si>
  <si>
    <t>Shawnee Brave Baldcypress</t>
  </si>
  <si>
    <t>Western Red Cedar</t>
  </si>
  <si>
    <t>Excelsa Western Red Cedar</t>
  </si>
  <si>
    <t>Canadian Hemlock</t>
  </si>
  <si>
    <t>Western Hemlock</t>
  </si>
  <si>
    <t>Suncrest Pyramid Norway Spruce</t>
  </si>
  <si>
    <t>Sky Trails Serbian Spruce</t>
  </si>
  <si>
    <t>Oregon Green Austrian Pine</t>
  </si>
  <si>
    <t>Pyramidal Fastigiate Eastern White Pine</t>
  </si>
  <si>
    <t>Vine Maple</t>
  </si>
  <si>
    <t>Paperbark Maple</t>
  </si>
  <si>
    <t>Amelanchier x grandiflora 'Autumn Brilliance'</t>
  </si>
  <si>
    <t>Autumn Brilliance Hybrid North American Serviceberry</t>
  </si>
  <si>
    <t>Himalayan Birch</t>
  </si>
  <si>
    <t>Heritage River Birch</t>
  </si>
  <si>
    <t>Katsura</t>
  </si>
  <si>
    <t>Eastern Redbud</t>
  </si>
  <si>
    <t>Kousa Dogwood/Chinese Dogwood</t>
  </si>
  <si>
    <t>Golden Raintree</t>
  </si>
  <si>
    <t>Royal Raindrops Crabapple</t>
  </si>
  <si>
    <t>Ruby Vase Ironwood</t>
  </si>
  <si>
    <t>Japanese Stewartia</t>
  </si>
  <si>
    <t>Fragrant Snowbell</t>
  </si>
  <si>
    <t>Japanese Snowbell</t>
  </si>
  <si>
    <t>Cesarini Blue Limber Pine</t>
  </si>
  <si>
    <t>Fruit Trees</t>
  </si>
  <si>
    <t>1.5"</t>
  </si>
  <si>
    <t>1.75"</t>
  </si>
  <si>
    <t>2"</t>
  </si>
  <si>
    <t>2.5"</t>
  </si>
  <si>
    <t>3"</t>
  </si>
  <si>
    <t>3.5"</t>
  </si>
  <si>
    <t>4"</t>
  </si>
  <si>
    <t>5"</t>
  </si>
  <si>
    <t>6"</t>
  </si>
  <si>
    <t>Juglans regia 'Carpathian'</t>
  </si>
  <si>
    <t>Carpathian Walnut</t>
  </si>
  <si>
    <t>Juglans regia 'Cascade'</t>
  </si>
  <si>
    <t>Cascade Walnut</t>
  </si>
  <si>
    <t>Malus domestica 'Cortland'</t>
  </si>
  <si>
    <t>Cortland Apple</t>
  </si>
  <si>
    <t>Malus domestica 'Honeycrisp'</t>
  </si>
  <si>
    <t>Honeycrisp Apple</t>
  </si>
  <si>
    <t>Malus domestica 'Red Fuji'</t>
  </si>
  <si>
    <t>Red Fuji Apple</t>
  </si>
  <si>
    <t>Malus domestica 'Red Jonathan'</t>
  </si>
  <si>
    <t>Red Jonathan Apple</t>
  </si>
  <si>
    <t>Malus domestica 'Yellow Delicious'</t>
  </si>
  <si>
    <t>Yellow/Golden Delicious Apple</t>
  </si>
  <si>
    <t>Malus domestica 'Zestar'</t>
  </si>
  <si>
    <t>Zestar Apple</t>
  </si>
  <si>
    <t>Malus pumila 'Gala'</t>
  </si>
  <si>
    <t>Gala Apple</t>
  </si>
  <si>
    <t>Malus pumila 'Northpole'</t>
  </si>
  <si>
    <t>Northpole Columnar Apple</t>
  </si>
  <si>
    <t>Prunus avium 'Rainier'</t>
  </si>
  <si>
    <t>Rainier Cherry</t>
  </si>
  <si>
    <t>Prunus cerasus 'Montmorency'</t>
  </si>
  <si>
    <t>Montmorency Cherry</t>
  </si>
  <si>
    <t>Prunus domestica 'Green Gage'</t>
  </si>
  <si>
    <t>Green Gage Plum</t>
  </si>
  <si>
    <t>Prunus domestica 'Italian'</t>
  </si>
  <si>
    <t>Italian Prune (Plum)</t>
  </si>
  <si>
    <t>Pyrus communis 'Bartlett'</t>
  </si>
  <si>
    <t>Bartlett Pear</t>
  </si>
  <si>
    <t>Pyrus communis 'Comice'</t>
  </si>
  <si>
    <t>Comice Pear</t>
  </si>
  <si>
    <t>Pyrus pyrifolia '20th Century'</t>
  </si>
  <si>
    <t>20th Century Asian Pear</t>
  </si>
  <si>
    <t>Pyrus pyrifolia 'Chojuro'</t>
  </si>
  <si>
    <t>Chojuro Asian Pear</t>
  </si>
  <si>
    <t>Pyrus pyrifolia 'Nijiseiki'</t>
  </si>
  <si>
    <t>Nijiseiki Asian Pear</t>
  </si>
  <si>
    <t>Single Stem Trees</t>
  </si>
  <si>
    <t>Acer campestre 'Evelyn'</t>
  </si>
  <si>
    <t>Queen Elizabeth Hedge Maple</t>
  </si>
  <si>
    <t>Acer campestre 'Panacek'</t>
  </si>
  <si>
    <t>Metro Gold Hedge Maple</t>
  </si>
  <si>
    <t>Acer circinatum 'Three Cheers'</t>
  </si>
  <si>
    <t>Three Cheers Vine Maple</t>
  </si>
  <si>
    <t>Acer ginnala 'Flame'</t>
  </si>
  <si>
    <t>Flame Amur Maple</t>
  </si>
  <si>
    <t>Acer grandidentatum 'JFS-NuMex 3'</t>
  </si>
  <si>
    <t>Mesa Glow Bigtooth Maple</t>
  </si>
  <si>
    <t>Acer grandidentatum 'Schmidt'</t>
  </si>
  <si>
    <t>Rocky Mountain Glow Bigtooth Maple</t>
  </si>
  <si>
    <t>Acer macrophyllum</t>
  </si>
  <si>
    <t>Big Leaf Maple</t>
  </si>
  <si>
    <t>Acer palmatum</t>
  </si>
  <si>
    <t>Green Leaf Japanese Maple</t>
  </si>
  <si>
    <t>Acer palmatum 'Arakawa'</t>
  </si>
  <si>
    <t>Roughbark Japanese Maple</t>
  </si>
  <si>
    <t>Acer palmatum 'Twombly's Red Sentinel'</t>
  </si>
  <si>
    <t>Twombly's Red Sentinel Japanese Maple</t>
  </si>
  <si>
    <t>Acer palmatum 'Wolff'</t>
  </si>
  <si>
    <t>Emperor I Japanese Maple</t>
  </si>
  <si>
    <t>Acer platanoides 'Columnarbroad'</t>
  </si>
  <si>
    <t>Parkway Norway Maple</t>
  </si>
  <si>
    <t>Acer platanoides 'Columnare'</t>
  </si>
  <si>
    <t>Columnar Norway Maple</t>
  </si>
  <si>
    <t>Acer platanoides 'Crimson Sentry'</t>
  </si>
  <si>
    <t>Crimson Sentry Norway Maple</t>
  </si>
  <si>
    <t>Acer platanoides 'Emerald Queen'</t>
  </si>
  <si>
    <t>Emerald Queen Norway Maple</t>
  </si>
  <si>
    <t>Acer platanoides 'Globosum'</t>
  </si>
  <si>
    <t>Globe Norway Maple</t>
  </si>
  <si>
    <t>Acer platanoides 'Royal Red'</t>
  </si>
  <si>
    <t>Royal Red Norway Maple</t>
  </si>
  <si>
    <t>Acer rubrum 'Armstrong'</t>
  </si>
  <si>
    <t>Armstrong Columnar Red Maple</t>
  </si>
  <si>
    <t>Acer rubrum 'Frank Jr.'</t>
  </si>
  <si>
    <t>Redpointe Red Maple</t>
  </si>
  <si>
    <t>Acer rubrum 'Franksred'</t>
  </si>
  <si>
    <t>Red Sunset Red Maple</t>
  </si>
  <si>
    <t>Acer rubrum 'Jeffersred'</t>
  </si>
  <si>
    <t>Autumn Blaze Red Maple</t>
  </si>
  <si>
    <t>Acer rubrum 'JFS-KW78'</t>
  </si>
  <si>
    <t>Armstrong Gold Columnar Red Maple</t>
  </si>
  <si>
    <t>Acer rubrum 'Karpick'</t>
  </si>
  <si>
    <t>Karpick Columnar Red Maple</t>
  </si>
  <si>
    <t>Acer rubrum 'October Glory'</t>
  </si>
  <si>
    <t>October Glory Red Maple</t>
  </si>
  <si>
    <t>Acer rubrum 'Scarsen'</t>
  </si>
  <si>
    <t>Scarlet Sentinel Red Maple</t>
  </si>
  <si>
    <t>Acer saccharinum 'Silver Queen'</t>
  </si>
  <si>
    <t>Silver Queen Silver Maple</t>
  </si>
  <si>
    <t>Acer saccharum 'Barrett Cole'</t>
  </si>
  <si>
    <t>Apollo Sugar Maple</t>
  </si>
  <si>
    <t>Acer saccharum 'Legacy'</t>
  </si>
  <si>
    <t>Legacy Sugar Maple</t>
  </si>
  <si>
    <t>Acer shirasawanum 'Red Dawn'</t>
  </si>
  <si>
    <t>Red Dawn Fullmoon Maple</t>
  </si>
  <si>
    <t>Acer tegmentosum 'Joe Witt'</t>
  </si>
  <si>
    <t>Joe Witt Snakebark Maple</t>
  </si>
  <si>
    <t>Acer triflorum</t>
  </si>
  <si>
    <t>Three Flowered Maple</t>
  </si>
  <si>
    <t>Acer truncatum 'JFS-KW202'</t>
  </si>
  <si>
    <t>Crimson Sunset Maple</t>
  </si>
  <si>
    <t>Acer truncatum 'JFS-KW249'</t>
  </si>
  <si>
    <t>Ruby Sunset Maple</t>
  </si>
  <si>
    <t>Acer truncatum 'Keithsform'</t>
  </si>
  <si>
    <t>Norwegian Sunset Maple</t>
  </si>
  <si>
    <t>Acer truncatum 'Warrenred'</t>
  </si>
  <si>
    <t>Pacific Sunset Maple</t>
  </si>
  <si>
    <t>Aesculus arnoldiana 'Autumn Splendor'</t>
  </si>
  <si>
    <t>Autumn Splendor Horsechestnut</t>
  </si>
  <si>
    <t>Amelanchier alnifolia</t>
  </si>
  <si>
    <t>Saskatoon Serviceberry</t>
  </si>
  <si>
    <t>Autumn Brilliance Serviceberry</t>
  </si>
  <si>
    <t>Himilayan Birch</t>
  </si>
  <si>
    <t>Betula nigra 'Cully'</t>
  </si>
  <si>
    <t>Betula papyrifera 'Renci'</t>
  </si>
  <si>
    <t>Renaissance Reflection Birch</t>
  </si>
  <si>
    <t>Carpinus betulus 'Fastigiata'</t>
  </si>
  <si>
    <t>Columnar European Hornbeam</t>
  </si>
  <si>
    <t>Carpinus caroliniana</t>
  </si>
  <si>
    <t>American Hornbeam</t>
  </si>
  <si>
    <t>Carpinus japonica</t>
  </si>
  <si>
    <t>Japanese Hornbeam</t>
  </si>
  <si>
    <t>Catalpa bignonioides 'Aurea'</t>
  </si>
  <si>
    <t>Golden Southern Catalpa</t>
  </si>
  <si>
    <t>Cercidiphyllum japonicum 'Red Fox'</t>
  </si>
  <si>
    <t>Red Fox Katsura</t>
  </si>
  <si>
    <t>Cercis canadensis 'Ace of Hearts'</t>
  </si>
  <si>
    <t>Ace of Hearts Redbud</t>
  </si>
  <si>
    <t>Cercis canadensis 'Forest Pansy'</t>
  </si>
  <si>
    <t>Forest Pansy Redbud</t>
  </si>
  <si>
    <t>Yellowood</t>
  </si>
  <si>
    <t>Cornus controversa 'June Snow'</t>
  </si>
  <si>
    <t>June Snow Giant Dogwood</t>
  </si>
  <si>
    <t>Cornus florida 'Comco No. 1'</t>
  </si>
  <si>
    <t>Cherokee Brave Dogwood</t>
  </si>
  <si>
    <t>Cornus kousa 'MADI 11'</t>
  </si>
  <si>
    <t>Mandarin Jewel Dogwood</t>
  </si>
  <si>
    <t>Cornus kousa 'Satomi'</t>
  </si>
  <si>
    <t>Satomi Dogwood</t>
  </si>
  <si>
    <t>Cornus kousa 'Snow Tower'</t>
  </si>
  <si>
    <t>Snow Tower Dogwood</t>
  </si>
  <si>
    <t>Cornus kousa var. chinensis</t>
  </si>
  <si>
    <t>Kousa Dogwood</t>
  </si>
  <si>
    <t>Wolf Eyes Dogwood</t>
  </si>
  <si>
    <t>Eddies White Wonder Dogwood</t>
  </si>
  <si>
    <t>Cornus kousa x 'Rosy Teacups'</t>
  </si>
  <si>
    <t>Rosy Teacups Dogwood</t>
  </si>
  <si>
    <t>Cornus kousa x 'Venus'</t>
  </si>
  <si>
    <t>Venus Dogwood</t>
  </si>
  <si>
    <t>Cornus mas</t>
  </si>
  <si>
    <t>Cornelian Cherry</t>
  </si>
  <si>
    <t>Corylus avellana 'Red Dragon'</t>
  </si>
  <si>
    <t>Red Dragon European Filbert</t>
  </si>
  <si>
    <t>Cotinus coggygria 'Ancot'</t>
  </si>
  <si>
    <t>Golden Spirit Smoke Tree</t>
  </si>
  <si>
    <t>Crataegus phaenopyrum</t>
  </si>
  <si>
    <t>Washington Hawthorne</t>
  </si>
  <si>
    <t>Crataegus x lavallei</t>
  </si>
  <si>
    <t>Lavalle Hawthorne</t>
  </si>
  <si>
    <t>Davidia involucrata</t>
  </si>
  <si>
    <t>Dove Tree</t>
  </si>
  <si>
    <t>Fagus sylvatica 'Dawyck Purple'</t>
  </si>
  <si>
    <t>Dawyck Purple Columnar Beech</t>
  </si>
  <si>
    <t>Fagus sylvatica 'Purple Fountain'</t>
  </si>
  <si>
    <t>Purple Fountain Beech</t>
  </si>
  <si>
    <t>Fagus sylvatica 'Purpurea'</t>
  </si>
  <si>
    <t>Purple Beech</t>
  </si>
  <si>
    <t>Fagus sylvatica 'Riversii'</t>
  </si>
  <si>
    <t>Fagus sylvatica 'Roseomarginata' (Tricolor)</t>
  </si>
  <si>
    <t>Tricolor Beech</t>
  </si>
  <si>
    <t>Autumn Purple Ash</t>
  </si>
  <si>
    <t>Fraxinus latifolia</t>
  </si>
  <si>
    <t>Oregon Ash</t>
  </si>
  <si>
    <t>Fraxinus oxycarpa 'Raywood'</t>
  </si>
  <si>
    <t>Raywood Ash</t>
  </si>
  <si>
    <t>Fraxinus pennsylvanica 'Patmore'</t>
  </si>
  <si>
    <t>Patmore Ash</t>
  </si>
  <si>
    <t>Ginkgo biloba 'Autumn Gold'</t>
  </si>
  <si>
    <t>Autumn Gold Maidenhair Tree</t>
  </si>
  <si>
    <t>Ginkgo biloba 'Princeton Sentry'</t>
  </si>
  <si>
    <t>Princeton Sentry Maidenhair Tree</t>
  </si>
  <si>
    <t>Gleditsia triacanthos f. inermis 'Skycole'</t>
  </si>
  <si>
    <t>Skyline Honeylocust</t>
  </si>
  <si>
    <t>Hibiscus syriacus 'Marina'</t>
  </si>
  <si>
    <t>Blue Satin Rose of Sharon</t>
  </si>
  <si>
    <t>Golden Candle Columnar Golden Raintree</t>
  </si>
  <si>
    <t>Laburnum watereri 'Vossii'</t>
  </si>
  <si>
    <t>Golden Chain Tree</t>
  </si>
  <si>
    <t>Liquidambar styraciflua 'Slender Silhoette'</t>
  </si>
  <si>
    <t>Slender Silhouette Sweetgum</t>
  </si>
  <si>
    <t>Liquidambar styraciflua 'Worplesdon'</t>
  </si>
  <si>
    <t>Worplesdon Sweetgum</t>
  </si>
  <si>
    <t>Liriodendron tulipifera</t>
  </si>
  <si>
    <t>Tulip Tree</t>
  </si>
  <si>
    <t>Magnolia denudata</t>
  </si>
  <si>
    <t>Yulan Magnolia</t>
  </si>
  <si>
    <t>Magnolia kobus</t>
  </si>
  <si>
    <t>Kobus Magnolia</t>
  </si>
  <si>
    <t>Magnolia sieboldii 'Colossus'</t>
  </si>
  <si>
    <t>Colossus Oyama Magnolia</t>
  </si>
  <si>
    <t>Magnolia x 'Blazing Beauty'</t>
  </si>
  <si>
    <t>Blazing Beauty Magnolia</t>
  </si>
  <si>
    <t>Magnolia x 'Judy Zuk'</t>
  </si>
  <si>
    <t>Judy Zuk Magnolia</t>
  </si>
  <si>
    <t>Magnolia x 'Sunsation'</t>
  </si>
  <si>
    <t>Sunsation Magnolia</t>
  </si>
  <si>
    <t>Malus 'Adirondack'</t>
  </si>
  <si>
    <t>Adirondack Crabapple</t>
  </si>
  <si>
    <t>Malus hupehensis</t>
  </si>
  <si>
    <t>Tea Crabapple</t>
  </si>
  <si>
    <t>Malus 'Jarmin'</t>
  </si>
  <si>
    <t>Marilee Crabapple</t>
  </si>
  <si>
    <t>Malus 'JFS-KW5'</t>
  </si>
  <si>
    <t>Malus 'Pink Princess'</t>
  </si>
  <si>
    <t>Pink Princess Crabapple</t>
  </si>
  <si>
    <t>Malus 'Prairifire'</t>
  </si>
  <si>
    <t>Prairifire Crabapple</t>
  </si>
  <si>
    <t>Malus 'Royal Gem'</t>
  </si>
  <si>
    <t>Royal Gem Crabapple</t>
  </si>
  <si>
    <t>Malus 'Shotizam'</t>
  </si>
  <si>
    <t>Malus 'Snowdrift'</t>
  </si>
  <si>
    <t>Snowdrift Crabapple</t>
  </si>
  <si>
    <t>Malus tschonoskii</t>
  </si>
  <si>
    <t>Tschonoskii Crabapple</t>
  </si>
  <si>
    <t>Malus 'Schmidtcutleaf'</t>
  </si>
  <si>
    <t>Golden Raindrops Crabapple</t>
  </si>
  <si>
    <t>Malus 'Sutyzam'</t>
  </si>
  <si>
    <t>Sugar Tyme Crabapple</t>
  </si>
  <si>
    <t>Nyssa sylvatica</t>
  </si>
  <si>
    <t>Black Gum/Black Tupelo</t>
  </si>
  <si>
    <t>Nyssa sylvatica 'Tupelo Tower'</t>
  </si>
  <si>
    <t>Tupelo Tower Tupelo</t>
  </si>
  <si>
    <t>Nyssa sylvatica 'Wildfire'</t>
  </si>
  <si>
    <t>Wildfire Tupelo</t>
  </si>
  <si>
    <t>Nyssa sylvatica 'Haymanred'</t>
  </si>
  <si>
    <t>Red Rage Tupelo</t>
  </si>
  <si>
    <t>Parrotia persica</t>
  </si>
  <si>
    <t>Persian Ironwood</t>
  </si>
  <si>
    <t>Parrotia persica 'Vanessa'</t>
  </si>
  <si>
    <t>Vanessa Persian Ironwood</t>
  </si>
  <si>
    <t>Platanus x acerifolia 'Morton Circle'</t>
  </si>
  <si>
    <t>Exclamation! London Planetree</t>
  </si>
  <si>
    <t>Populus tremula 'Erecta'</t>
  </si>
  <si>
    <t>Swedish Columnar Aspen</t>
  </si>
  <si>
    <t>Populus tremuloides</t>
  </si>
  <si>
    <t>Quaking Aspen</t>
  </si>
  <si>
    <t>Prunus cerasifera 'Thundercloud'</t>
  </si>
  <si>
    <t>Thundercloud Flowering Plum</t>
  </si>
  <si>
    <t>Prunus incisa 'Little Twist'</t>
  </si>
  <si>
    <t>Little Twist Cherry</t>
  </si>
  <si>
    <t>Prunus sargentii 'JFS-KW58'</t>
  </si>
  <si>
    <t>Pink Flair Cherry</t>
  </si>
  <si>
    <t>Prunus serrulata 'Kwanzan'</t>
  </si>
  <si>
    <t>Kwanzan Cherry</t>
  </si>
  <si>
    <t>Prunus serrulata 'Mt. Fuji'</t>
  </si>
  <si>
    <t>Mt. Fuji Cherry</t>
  </si>
  <si>
    <t>Prunus serrulata 'Shirofugen'</t>
  </si>
  <si>
    <t>Shirofugen Cherry</t>
  </si>
  <si>
    <t>Prunus virginiana 'Canada Red'</t>
  </si>
  <si>
    <t>Canada Red Chokecherry</t>
  </si>
  <si>
    <t>Prunus x 'Accolade'</t>
  </si>
  <si>
    <t>Accolade Cherry</t>
  </si>
  <si>
    <t>Prunus x 'Snow Goose'</t>
  </si>
  <si>
    <t>Snow Goose Cherry</t>
  </si>
  <si>
    <t>Prunus yedoensis</t>
  </si>
  <si>
    <t>Yoshino Cherry</t>
  </si>
  <si>
    <t>Prunus yedoensis 'Akebono'</t>
  </si>
  <si>
    <t>Akebono Cherry</t>
  </si>
  <si>
    <t>Prunus 'JFS-KW14'</t>
  </si>
  <si>
    <t>First Blush Cherry</t>
  </si>
  <si>
    <t>Pyrus calleryana ‘Jaczam’</t>
  </si>
  <si>
    <t>Jack Pear</t>
  </si>
  <si>
    <t>Pyrus calleryana 'Aristocrat'</t>
  </si>
  <si>
    <t>Aristocrat Pear</t>
  </si>
  <si>
    <t>Pyrus calleryana 'Cleveland Select'</t>
  </si>
  <si>
    <t>Cleveland Select Pear</t>
  </si>
  <si>
    <t>Pyrus calleryana 'Glen's Form'</t>
  </si>
  <si>
    <t>Chanticleer Pear</t>
  </si>
  <si>
    <t>Quercus coccinea</t>
  </si>
  <si>
    <t>Scarlet Oak</t>
  </si>
  <si>
    <t>Quercus palustris</t>
  </si>
  <si>
    <t>Pin Oak</t>
  </si>
  <si>
    <t>Quercus palustris 'Green Pillar'</t>
  </si>
  <si>
    <t>Green Pillar Columnar Oak</t>
  </si>
  <si>
    <t>Quercus phellos</t>
  </si>
  <si>
    <t>Willow Oak</t>
  </si>
  <si>
    <t>Quercus robur 'Kindred Spirit'</t>
  </si>
  <si>
    <t>Kindred Spirit Columnar Oak</t>
  </si>
  <si>
    <t>Quercus robur 'Skinny Genes'</t>
  </si>
  <si>
    <t>Skinny Genes Columnar Oak</t>
  </si>
  <si>
    <t>Quercus rubra</t>
  </si>
  <si>
    <t>Red Oak</t>
  </si>
  <si>
    <t>Quercus x 'Crimson Spire'</t>
  </si>
  <si>
    <t>Crimson Spire Columnar Oak</t>
  </si>
  <si>
    <t>Rhamnus purshiana</t>
  </si>
  <si>
    <t>Cascara</t>
  </si>
  <si>
    <t>Salix alba 'Tristis' (Niobe)</t>
  </si>
  <si>
    <t>Golden Weeping Willow</t>
  </si>
  <si>
    <t>Sassafras albidum</t>
  </si>
  <si>
    <t>Sassafras</t>
  </si>
  <si>
    <t>Sorbus americana 'Dwarfcrown'</t>
  </si>
  <si>
    <t>Red Cascade Mountain Ash</t>
  </si>
  <si>
    <t>Sorbus aucuparia 'Michred'</t>
  </si>
  <si>
    <t>Cardinal Royal Mountain Ash</t>
  </si>
  <si>
    <t>Stewartia monadelpha</t>
  </si>
  <si>
    <t>Tall Stewartia</t>
  </si>
  <si>
    <t>Styrax japonicus 'JL Weeping'</t>
  </si>
  <si>
    <t>Marley's Pink Parasol Japanese Snowbell</t>
  </si>
  <si>
    <t>Styrax obassia</t>
  </si>
  <si>
    <t>Syringa reticulata 'Ivory Silk'</t>
  </si>
  <si>
    <t>Ivory Silk Japanese Tree Lilac</t>
  </si>
  <si>
    <t>Tilia cordata 'Corinthian'</t>
  </si>
  <si>
    <t>Corinthian Littleleaf Linden</t>
  </si>
  <si>
    <t>Tilia cordata 'Greenspire'</t>
  </si>
  <si>
    <t>Greenspire Littleleaf Linden</t>
  </si>
  <si>
    <t>Ulmus propinqua 'JFS-Bieberich'</t>
  </si>
  <si>
    <t>Emerald Sunshine Elm</t>
  </si>
  <si>
    <t>Ulmus x 'Frontier'</t>
  </si>
  <si>
    <t>Frontier Elm</t>
  </si>
  <si>
    <t>Zelkova serrata 'Village Green'</t>
  </si>
  <si>
    <t>Village Green Zelkova</t>
  </si>
  <si>
    <t>Zelkova serrata 'Schmidtlow'</t>
  </si>
  <si>
    <t>Wireless Zelkova</t>
  </si>
  <si>
    <t>06</t>
  </si>
  <si>
    <t>76LC</t>
  </si>
  <si>
    <t>137LC</t>
  </si>
  <si>
    <t>Snakebark Maple/Pere David's Maple</t>
  </si>
  <si>
    <t>124LC</t>
  </si>
  <si>
    <t>126LC</t>
  </si>
  <si>
    <t>02</t>
  </si>
  <si>
    <t>04</t>
  </si>
  <si>
    <t>Trees</t>
  </si>
  <si>
    <t>Total:</t>
  </si>
  <si>
    <t>ACER CAMP QUEEN ELI</t>
  </si>
  <si>
    <t>ACER CIRC THREE CHE</t>
  </si>
  <si>
    <t>ACER GINN FLAME</t>
  </si>
  <si>
    <t>ACER GINN RUBY SL</t>
  </si>
  <si>
    <t>ACER GRAN MESA GLO</t>
  </si>
  <si>
    <t>ACER GRAN ROCKY MT</t>
  </si>
  <si>
    <t>ACER GRISEUM PAPER</t>
  </si>
  <si>
    <t>ACER MACR BIG LEAF</t>
  </si>
  <si>
    <t>ACER PALM ARA KAWA</t>
  </si>
  <si>
    <t>ACER PALM EMPEROR</t>
  </si>
  <si>
    <t>ACER PALM TWOM SEN</t>
  </si>
  <si>
    <t>ACER PALM UKIGUMO</t>
  </si>
  <si>
    <t>ACER PALMATUM</t>
  </si>
  <si>
    <t>ACER PLAT COLUMNAR</t>
  </si>
  <si>
    <t>ACER PLAT CRIM SEN</t>
  </si>
  <si>
    <t>ACER PLAT EMERLD  Q</t>
  </si>
  <si>
    <t>ACER PLAT GLOBE</t>
  </si>
  <si>
    <t>ACER PLAT PARKWAY</t>
  </si>
  <si>
    <t>ACER PLAT ROYAL RED</t>
  </si>
  <si>
    <t>ACER PSES ESK SUNSET</t>
  </si>
  <si>
    <t>ACER RUBR ARM GOLD</t>
  </si>
  <si>
    <t>ACER RUBR ARMSTRON</t>
  </si>
  <si>
    <t>ACER RUBR AUT BLAZ</t>
  </si>
  <si>
    <t>ACER RUBR KARPICK</t>
  </si>
  <si>
    <t>ACER RUBR OCT GLOR</t>
  </si>
  <si>
    <t>ACER RUBR RED SUNS</t>
  </si>
  <si>
    <t>ACER RUBR REDPOINT</t>
  </si>
  <si>
    <t>ACER RUBR SCAR SEN</t>
  </si>
  <si>
    <t>ACER SACC LEGACY</t>
  </si>
  <si>
    <t>ACER SACC SILVER QU</t>
  </si>
  <si>
    <t>ACER TEGM JOE WITT</t>
  </si>
  <si>
    <t>ACER TRIFLORUM</t>
  </si>
  <si>
    <t>ACER TRUN CRIM SUN</t>
  </si>
  <si>
    <t>ACER TRUN NORW SUN</t>
  </si>
  <si>
    <t>ACER TRUN PAC SUN</t>
  </si>
  <si>
    <t>ACER TRUN RUBY SUN</t>
  </si>
  <si>
    <t>ACER TRUN URBAN SUNSET</t>
  </si>
  <si>
    <t>AESC ARNO AUT SPLE</t>
  </si>
  <si>
    <t>AESC CARN  BRIOTI</t>
  </si>
  <si>
    <t>ALNU MARI SEPT SUN</t>
  </si>
  <si>
    <t>AMEL ALNIFOLIA</t>
  </si>
  <si>
    <t>AMEL GRAN AUT BRIL</t>
  </si>
  <si>
    <t>BETU NIGR HERITAGE</t>
  </si>
  <si>
    <t>BETU PAPY RENNAISS</t>
  </si>
  <si>
    <t>BETULA JA JACQUEM</t>
  </si>
  <si>
    <t>CARP BETU COLL HOR</t>
  </si>
  <si>
    <t>CARP CARO AMER HOR</t>
  </si>
  <si>
    <t>CARP JAPO JAPA HOR</t>
  </si>
  <si>
    <t>CATA BIGN AUREA</t>
  </si>
  <si>
    <t>CERC CANA ACE HEAR</t>
  </si>
  <si>
    <t>CERC CANA EAST RED</t>
  </si>
  <si>
    <t>CERC CANA FOREST P</t>
  </si>
  <si>
    <t>CERC JAPO HANNA</t>
  </si>
  <si>
    <t>CERC JAPO KATSURA</t>
  </si>
  <si>
    <t>CERC JAPO RED FOX</t>
  </si>
  <si>
    <t>CLAD KENT YELLOWO</t>
  </si>
  <si>
    <t>CORN CONT JUNE SNO</t>
  </si>
  <si>
    <t>CORN EDDI WHI WOND</t>
  </si>
  <si>
    <t>CORN FLOR CHEROKE</t>
  </si>
  <si>
    <t>CORN KOUS CHINENS</t>
  </si>
  <si>
    <t>CORN KOUS MAND JEW</t>
  </si>
  <si>
    <t>CORN KOUS SATOMI</t>
  </si>
  <si>
    <t>CORN KOUS SNOW TOW</t>
  </si>
  <si>
    <t>CORN KOUS STARLIG</t>
  </si>
  <si>
    <t>CORN KOUS VENUS</t>
  </si>
  <si>
    <t>CORN KOUS WOLF EYE</t>
  </si>
  <si>
    <t>CORN MAS CORNELIAN</t>
  </si>
  <si>
    <t>CORN X ROSY TEACUP</t>
  </si>
  <si>
    <t>CORN X STELLAR PINK</t>
  </si>
  <si>
    <t>CORY AVEL RED DRAG</t>
  </si>
  <si>
    <t>COTI COGG GOL SPIR</t>
  </si>
  <si>
    <t>CRAT LAVA LAVELLE</t>
  </si>
  <si>
    <t>CRAT PHAE WASHINGT</t>
  </si>
  <si>
    <t>DAVI INVO DOVE TRE</t>
  </si>
  <si>
    <t>FAGU SYLV DAWY PUR</t>
  </si>
  <si>
    <t>FAGU SYLV PUR FOUN</t>
  </si>
  <si>
    <t>FAGU SYLV PURPUREA</t>
  </si>
  <si>
    <t>FAGU SYLV RIVERSII</t>
  </si>
  <si>
    <t>FAGU SYLV TRICOLOR</t>
  </si>
  <si>
    <t>FRAX AMER AUT PURP</t>
  </si>
  <si>
    <t>FRAX LATI OREGON</t>
  </si>
  <si>
    <t>FRAX OXYC RAYWOOD</t>
  </si>
  <si>
    <t>FRAX PENN PATMORE</t>
  </si>
  <si>
    <t>GINK BILO AUT GOLD</t>
  </si>
  <si>
    <t>GINK BILO PRIN SEN</t>
  </si>
  <si>
    <t>GLED TRIA SKYLINE</t>
  </si>
  <si>
    <t>JUGL REGI CARPATHI</t>
  </si>
  <si>
    <t>JUGL REGI CASCADE</t>
  </si>
  <si>
    <t>KOEL PANI GOLD CAN</t>
  </si>
  <si>
    <t>KOEL PANI GOLD RAI</t>
  </si>
  <si>
    <t>LABU X GOLD CHAIN</t>
  </si>
  <si>
    <t>LIQU STYR SLEN SIL</t>
  </si>
  <si>
    <t>LIQU STYR WORPLESD</t>
  </si>
  <si>
    <t>LIRI TULI TULIP TR</t>
  </si>
  <si>
    <t>MAAC AMUR MAACKIA</t>
  </si>
  <si>
    <t>MAGN DENU YULAN</t>
  </si>
  <si>
    <t>MAGN KOBUS</t>
  </si>
  <si>
    <t>MAGN SIEB COLOSSUS</t>
  </si>
  <si>
    <t>MAGN X BLAZ BEAUTY</t>
  </si>
  <si>
    <t>MAGN X CAMEO</t>
  </si>
  <si>
    <t>MAGN X JUDY ZUK</t>
  </si>
  <si>
    <t>MAGN X SUNSATION</t>
  </si>
  <si>
    <t>MALU HUPE TEA CRAB</t>
  </si>
  <si>
    <t>MALU TSCHONOSKII</t>
  </si>
  <si>
    <t>MALU X ADIRONDACK</t>
  </si>
  <si>
    <t>MALU X CORTLAND</t>
  </si>
  <si>
    <t>MALU X GALA</t>
  </si>
  <si>
    <t>MALU X GOLDEN DELI</t>
  </si>
  <si>
    <t>MALU X GOLDEN RAIN</t>
  </si>
  <si>
    <t>MALU X HONEYCRISP</t>
  </si>
  <si>
    <t>MALU X MARILEE</t>
  </si>
  <si>
    <t>MALU X NORTH POLE</t>
  </si>
  <si>
    <t>MALU X PINK PRINCE</t>
  </si>
  <si>
    <t>MALU X PRAIRIFIRE</t>
  </si>
  <si>
    <t>MALU X RED FUJI</t>
  </si>
  <si>
    <t>MALU X RED JONATHA</t>
  </si>
  <si>
    <t>MALU X ROY GEM</t>
  </si>
  <si>
    <t>MALU X ROYAL RAINDR</t>
  </si>
  <si>
    <t>MALU X SHOW TIME</t>
  </si>
  <si>
    <t>MALU X SNOWDRIFT</t>
  </si>
  <si>
    <t>MALU X SUGARTYME</t>
  </si>
  <si>
    <t>MALU X ZESTAR</t>
  </si>
  <si>
    <t>NYSS SYLV BLACKGUM</t>
  </si>
  <si>
    <t>NYSS SYLV RED RAGE</t>
  </si>
  <si>
    <t>NYSS SYLV TUPE TOW</t>
  </si>
  <si>
    <t>PARR PERS GOL BELL</t>
  </si>
  <si>
    <t>PARR PERS PARROTIA</t>
  </si>
  <si>
    <t>PARR PERS VANESSA</t>
  </si>
  <si>
    <t>PLAT ACER EXCLAMAT</t>
  </si>
  <si>
    <t>POPU TREM ASPEN</t>
  </si>
  <si>
    <t>POPU TREM SWED COL</t>
  </si>
  <si>
    <t>PRUN CERA THUNDERC</t>
  </si>
  <si>
    <t>PRUN DOME GREEN GA</t>
  </si>
  <si>
    <t>PRUN DOME ITALIAN</t>
  </si>
  <si>
    <t>PRUN INCI LITT TWI</t>
  </si>
  <si>
    <t>PRUN PERS FROST</t>
  </si>
  <si>
    <t>PRUN SARG PINK FLAI</t>
  </si>
  <si>
    <t>PRUN SERR KWANZAN</t>
  </si>
  <si>
    <t>PRUN SERR MOUNT FU</t>
  </si>
  <si>
    <t>PRUN SERR SHIROFUG</t>
  </si>
  <si>
    <t>PRUN VIRG CANADA R</t>
  </si>
  <si>
    <t>PRUN X ACCOLADE</t>
  </si>
  <si>
    <t>PRUN X FIRST BLUSH</t>
  </si>
  <si>
    <t>PRUN X MONTMORENCY</t>
  </si>
  <si>
    <t>PRUN X RAINIER</t>
  </si>
  <si>
    <t>PRUN X SNOW GOOSE</t>
  </si>
  <si>
    <t>PRUN YEDO AKEBONO</t>
  </si>
  <si>
    <t>PRUN YEDO YOSHINO</t>
  </si>
  <si>
    <t>PYRU CALL ARISTOCR</t>
  </si>
  <si>
    <t>PYRU CALL CHANTICL</t>
  </si>
  <si>
    <t>PYRU CALL CLEV SEL</t>
  </si>
  <si>
    <t>PYRU CALL JACK</t>
  </si>
  <si>
    <t>PYRU COMM BARTLET</t>
  </si>
  <si>
    <t>PYRU COMM COMICE</t>
  </si>
  <si>
    <t>PYRU X 20TH CENTUR</t>
  </si>
  <si>
    <t>PYRU X CHOJURO</t>
  </si>
  <si>
    <t>PYRU X NIJISEIKI</t>
  </si>
  <si>
    <t>QUER COCC SCARLET</t>
  </si>
  <si>
    <t>QUER GARRYANA</t>
  </si>
  <si>
    <t>QUER PALU GREEN PI</t>
  </si>
  <si>
    <t>QUER PALU PIN OAK</t>
  </si>
  <si>
    <t>QUER PHEL WILLOW</t>
  </si>
  <si>
    <t>QUER ROBU CRIM SPI</t>
  </si>
  <si>
    <t>QUER ROBU KINDRED</t>
  </si>
  <si>
    <t>QUER ROBU SKINNY G</t>
  </si>
  <si>
    <t>QUER RUBR RED OAK</t>
  </si>
  <si>
    <t>RHAM PURS CASCARA</t>
  </si>
  <si>
    <t>SALI ALBA WEEPING</t>
  </si>
  <si>
    <t>SASA ALB SASSAFRAS</t>
  </si>
  <si>
    <t>SORB AMER RED CASC</t>
  </si>
  <si>
    <t>SORB AUCU CARDINAL</t>
  </si>
  <si>
    <t>STEW PSEU JAPANESE</t>
  </si>
  <si>
    <t>STYR JAPO STYRAX</t>
  </si>
  <si>
    <t>STYR OBASSIA</t>
  </si>
  <si>
    <t>SYRI MEYE PALIBIN</t>
  </si>
  <si>
    <t>SYRI RETI IVORY SI</t>
  </si>
  <si>
    <t>TILI CORD CORINTHI</t>
  </si>
  <si>
    <t>TILI CORD GREENSPI</t>
  </si>
  <si>
    <t>ULMU PROP EMERALD</t>
  </si>
  <si>
    <t>ULMU X FRONTIER</t>
  </si>
  <si>
    <t>ZELK SERR VILLAGE</t>
  </si>
  <si>
    <t>Prunus persica 'Frost'</t>
  </si>
  <si>
    <t>Frost Peach</t>
  </si>
  <si>
    <t>Ruby Slippers Amur Maple</t>
  </si>
  <si>
    <t>Acer palmatum 'Ukigumo'</t>
  </si>
  <si>
    <t>Floating Clouds Japanese Maple</t>
  </si>
  <si>
    <t>Acer pseudoplantanus 'Esk Sunset'</t>
  </si>
  <si>
    <t>Eskimo Sunset Sycamore Maple</t>
  </si>
  <si>
    <t>Aesculus x carnea 'Briotii'</t>
  </si>
  <si>
    <t>Briotii Red Horsechestnut</t>
  </si>
  <si>
    <t>Acer truncatum 'JFS-KW187'</t>
  </si>
  <si>
    <t>Urban Sunset Maple</t>
  </si>
  <si>
    <t>Alnus maritima subsp. oklahomensis 'September Sun'</t>
  </si>
  <si>
    <t>September Sun Seaside Alder</t>
  </si>
  <si>
    <t>Cercidiphyllum japonicum 'Biringer'</t>
  </si>
  <si>
    <t>Hanna's Heart Katsura</t>
  </si>
  <si>
    <t>Cornus kousa x 'Starlight'</t>
  </si>
  <si>
    <t>Starlight Dogwood</t>
  </si>
  <si>
    <t>Cornus kousa x 'Stellar Pink'</t>
  </si>
  <si>
    <t>Stellar Pink Dogwood</t>
  </si>
  <si>
    <t>Maackia amurensis</t>
  </si>
  <si>
    <t>Amur Maackia</t>
  </si>
  <si>
    <t>Magnolia x 'Cameo'</t>
  </si>
  <si>
    <t>Cameo Magnolia</t>
  </si>
  <si>
    <t>Show Time Crabapple</t>
  </si>
  <si>
    <t>Parrotia persica 'Chrishaven 1'</t>
  </si>
  <si>
    <t>Golden BellTower Persian Ironwood</t>
  </si>
  <si>
    <t>Quercus garryana</t>
  </si>
  <si>
    <t>Garry Oak</t>
  </si>
  <si>
    <t>Syringa meyeri 'Palibin'</t>
  </si>
  <si>
    <t>Palibin Tree Lilac</t>
  </si>
  <si>
    <t>Acer ginnala 'Ruby Slippers'</t>
  </si>
  <si>
    <t>Cornus florida x 'Eddies White Wonder'</t>
  </si>
  <si>
    <t>273FE</t>
  </si>
  <si>
    <t>Magnolia virginiana 'Moonglow'</t>
  </si>
  <si>
    <t>Magnolia virginiana 'Jim Wilson'</t>
  </si>
  <si>
    <t>Moonglow Sweet Bay Magnoia</t>
  </si>
  <si>
    <t>3E</t>
  </si>
  <si>
    <t>5-6'</t>
  </si>
  <si>
    <t>4-5'</t>
  </si>
  <si>
    <t>3-4'</t>
  </si>
  <si>
    <t>65E</t>
  </si>
  <si>
    <t>117E</t>
  </si>
  <si>
    <t>Abies koreana 'Hortsmann's Silberlocke'</t>
  </si>
  <si>
    <t>Abies koreana 'Horstmann's Silberlocke'</t>
  </si>
  <si>
    <t>Horstmann's Silberlocke Korean Fir</t>
  </si>
  <si>
    <t>Abies lasiocarpa 'Glauca Compacta'</t>
  </si>
  <si>
    <t>Glauca Compacta Subalpine Fir</t>
  </si>
  <si>
    <t>Picea abies 'Paul's Select'</t>
  </si>
  <si>
    <t>Paul's Select Norway Spruce</t>
  </si>
  <si>
    <t>Slender Hinoki Cypress</t>
  </si>
  <si>
    <t>Picea abies 'Glauca Pendula'</t>
  </si>
  <si>
    <t>133E</t>
  </si>
  <si>
    <t>Styrax japonicus 'Evening Light'</t>
  </si>
  <si>
    <t>77E</t>
  </si>
  <si>
    <t>56E</t>
  </si>
  <si>
    <t>Chionanthus virginicus</t>
  </si>
  <si>
    <t>White Fringetree</t>
  </si>
  <si>
    <t>Abies concolor 'Blue Cloak'</t>
  </si>
  <si>
    <t>186E</t>
  </si>
  <si>
    <t>Blue Cloak White Fir</t>
  </si>
  <si>
    <t>R</t>
  </si>
  <si>
    <t>B</t>
  </si>
  <si>
    <t>W</t>
  </si>
  <si>
    <t>265E</t>
  </si>
  <si>
    <t>264E</t>
  </si>
  <si>
    <t>272E</t>
  </si>
  <si>
    <t>Pinus nigra 'Green Tower'</t>
  </si>
  <si>
    <t>Pinus nigra 'Oregon Green'</t>
  </si>
  <si>
    <t>Pinus nigra 'Oregon Green</t>
  </si>
  <si>
    <t>Thuja plicata 'Excelsa'</t>
  </si>
  <si>
    <t>Green Tower Austrian Pine</t>
  </si>
  <si>
    <t>275E</t>
  </si>
  <si>
    <t>Hamamelis intermedia 'Diane'</t>
  </si>
  <si>
    <t>Hamamelis intermedia 'Jelena'</t>
  </si>
  <si>
    <t>Parrotia persica 'Ruby Vase'</t>
  </si>
  <si>
    <t>Betula nigra 'Heritage'</t>
  </si>
  <si>
    <t>Koelreuteria paniculata 'Golden Candle'</t>
  </si>
  <si>
    <t>Chamaecyparis lawsoniana 'Wissel's Saguro'</t>
  </si>
  <si>
    <t>DC</t>
  </si>
  <si>
    <t>Wissel's Saguro Lawson's Cypress</t>
  </si>
  <si>
    <t>Oxydendrom arboreum</t>
  </si>
  <si>
    <t>244E</t>
  </si>
  <si>
    <t>200E</t>
  </si>
  <si>
    <t>172E</t>
  </si>
  <si>
    <t>210W</t>
  </si>
  <si>
    <t>15/16</t>
  </si>
  <si>
    <t>208W</t>
  </si>
  <si>
    <t>207-8W</t>
  </si>
  <si>
    <t>196W</t>
  </si>
  <si>
    <t>Thuja p. 'Green Giant'</t>
  </si>
  <si>
    <t>198W</t>
  </si>
  <si>
    <t>Thuja plicata 'Green Giant'</t>
  </si>
  <si>
    <t>Green Giant Western Red Cedar</t>
  </si>
  <si>
    <t xml:space="preserve">12" cal - $500ea, 40" basket </t>
  </si>
  <si>
    <t>9" cal - $500, 40" basket</t>
  </si>
  <si>
    <t>141W</t>
  </si>
  <si>
    <t>72W</t>
  </si>
  <si>
    <t>79W</t>
  </si>
  <si>
    <t>12/13</t>
  </si>
  <si>
    <t>Remnants</t>
  </si>
  <si>
    <t>14/15</t>
  </si>
  <si>
    <t>20'+</t>
  </si>
  <si>
    <t>20</t>
  </si>
  <si>
    <t>124FC</t>
  </si>
  <si>
    <t>ACER RUBR FAIR FLA</t>
  </si>
  <si>
    <t>CARP CARO FIRESPIR</t>
  </si>
  <si>
    <t>CORN KOUS AUT ROSE</t>
  </si>
  <si>
    <t>CORN MAS GOLD GLOR</t>
  </si>
  <si>
    <t>HIBI SYRI BLUE SAT</t>
  </si>
  <si>
    <t>HIBI SYRI LAVE CHIFF</t>
  </si>
  <si>
    <t>KOEL PANI CORAL SU</t>
  </si>
  <si>
    <t>MAGN X CLEOPATRA</t>
  </si>
  <si>
    <t>MAGN X GOLD STAR</t>
  </si>
  <si>
    <t>MALU IVORY SPEAR</t>
  </si>
  <si>
    <t>MALU PURPLE SPIRE</t>
  </si>
  <si>
    <t>MALU RASPBERRY</t>
  </si>
  <si>
    <t>OXYD ARBO SOURWOOD</t>
  </si>
  <si>
    <t>PARR PERS RUBY VASE</t>
  </si>
  <si>
    <t>PYRU CALL JAVELIN</t>
  </si>
  <si>
    <t>44LC</t>
  </si>
  <si>
    <t>Chamaecyparis nootkatensis 'Glauca'</t>
  </si>
  <si>
    <t>Glauca Weeping Alaskan Cedar</t>
  </si>
  <si>
    <t>(2) 30'+ - Large Cal</t>
  </si>
  <si>
    <t>158W</t>
  </si>
  <si>
    <t>Magnolia Kobus</t>
  </si>
  <si>
    <t>225FE</t>
  </si>
  <si>
    <t>Acer rubrum 'Fairview Flame'</t>
  </si>
  <si>
    <t>Fairview Flame Maple</t>
  </si>
  <si>
    <t>Firespire American Hornbeam</t>
  </si>
  <si>
    <t>Carpinus caroliniana 'JN Upright'</t>
  </si>
  <si>
    <t>Cornus kousa 'Autumn Rose'</t>
  </si>
  <si>
    <t>Autumn Rose Dogwood</t>
  </si>
  <si>
    <t>Golden Glory Cornelian Cherry</t>
  </si>
  <si>
    <t>Cornus mas 'Golden Glory'</t>
  </si>
  <si>
    <t>Hibiscus syriacus 'Lavender Chiffon'</t>
  </si>
  <si>
    <t>Lavender Chiffon Rose of Sharon</t>
  </si>
  <si>
    <t>Koelreuteria paniculata 'Coral Sun'</t>
  </si>
  <si>
    <t>Coral Sun Golden Raintree</t>
  </si>
  <si>
    <t>Magnolia x 'Cleopatra</t>
  </si>
  <si>
    <t>Cleopatra Magnolia</t>
  </si>
  <si>
    <t>Magnolia x 'Gold Star'</t>
  </si>
  <si>
    <t>Gold Star Magnolia</t>
  </si>
  <si>
    <t>Malus 'JFS KW214MX' PP 31076</t>
  </si>
  <si>
    <t>Ivory Spear Crabapple</t>
  </si>
  <si>
    <t>Malus 'Jefspire'</t>
  </si>
  <si>
    <t>Purple Spire Crabapple</t>
  </si>
  <si>
    <t>Malus 'JFS KW213MX' PP 31008</t>
  </si>
  <si>
    <t>Raspberry Spear Crabapple</t>
  </si>
  <si>
    <t>Sourwood</t>
  </si>
  <si>
    <t>Ruby Vase Persian Ironwood</t>
  </si>
  <si>
    <t>Pyrus 'NCPX1' PP 26539</t>
  </si>
  <si>
    <t>Javelin Pear</t>
  </si>
  <si>
    <t>225-7FC</t>
  </si>
  <si>
    <t>Fraxinus americana 'Junginger'</t>
  </si>
  <si>
    <t>Abies concolor 'Fastigiata'</t>
  </si>
  <si>
    <t>Fastigiate White Fir</t>
  </si>
  <si>
    <t>Picea abies 'Cupressina'</t>
  </si>
  <si>
    <t>Cupressina Norway Spruce</t>
  </si>
  <si>
    <t>Pinus koraiensis 'Winton'</t>
  </si>
  <si>
    <t>273-5</t>
  </si>
  <si>
    <t>Winton Korean Pine</t>
  </si>
  <si>
    <t>Pinus x schwerinii 'Wiethorst'</t>
  </si>
  <si>
    <t>Weithorst Schwerin's Pine</t>
  </si>
  <si>
    <t>Pinus heldereichii 'Satellit'</t>
  </si>
  <si>
    <t>Pinus heldreichii 'Satellit'</t>
  </si>
  <si>
    <t>Satellite Bosnian Pine</t>
  </si>
  <si>
    <t>Pinus parviflora 'Negishi'</t>
  </si>
  <si>
    <t>269-70E</t>
  </si>
  <si>
    <t>Negishi Japanese White Pine</t>
  </si>
  <si>
    <t>267-8E</t>
  </si>
  <si>
    <t>Price Tier</t>
  </si>
  <si>
    <t>Pinus sylvestris 'Green Penguin'</t>
  </si>
  <si>
    <t>Green Penguin Scots Pine</t>
  </si>
  <si>
    <t>77-8E</t>
  </si>
  <si>
    <t>Pinus densiflora 'Golden Ghost'</t>
  </si>
  <si>
    <t>Golden Ghost Japanese Red Pine</t>
  </si>
  <si>
    <t>Picea glauca 'Pendula'</t>
  </si>
  <si>
    <t>Weeping White Spruce</t>
  </si>
  <si>
    <t>Pinus strobus 'Louie'</t>
  </si>
  <si>
    <t>Louie Eastern White Pine</t>
  </si>
  <si>
    <t>212W</t>
  </si>
  <si>
    <t>211W</t>
  </si>
  <si>
    <t>209W</t>
  </si>
  <si>
    <t>17/18</t>
  </si>
  <si>
    <t>204-7W</t>
  </si>
  <si>
    <t>203-4W</t>
  </si>
  <si>
    <t>201W</t>
  </si>
  <si>
    <t>200W</t>
  </si>
  <si>
    <t>194W</t>
  </si>
  <si>
    <t>188W</t>
  </si>
  <si>
    <t>193W</t>
  </si>
  <si>
    <t>24-26'</t>
  </si>
  <si>
    <t>228-30FC</t>
  </si>
  <si>
    <t>ACER RUBR SUN VALLEY</t>
  </si>
  <si>
    <t>ACER SACC APOLLO</t>
  </si>
  <si>
    <t>ACER SHIR RED DAWN</t>
  </si>
  <si>
    <t>CARP CORD HEARTLEA</t>
  </si>
  <si>
    <t>CORN FLOR RUBRA</t>
  </si>
  <si>
    <t>CORN KOUS GALILEAN</t>
  </si>
  <si>
    <t>MAGN MACR ASHEI</t>
  </si>
  <si>
    <t>MAGN X BLACK TULIP</t>
  </si>
  <si>
    <t>NYSS SYLV WILDFIRE</t>
  </si>
  <si>
    <t>QUER FRAI FOREST</t>
  </si>
  <si>
    <t>STEW MONA TALL STEW</t>
  </si>
  <si>
    <t>STYR JAPO JL WEEPI</t>
  </si>
  <si>
    <t>ZELK SERR CITY SPRITE</t>
  </si>
  <si>
    <t>ACER CAMP METRO GO</t>
  </si>
  <si>
    <t>ZELK SERR WIRELESS</t>
  </si>
  <si>
    <t>Acer rubrum 'Sun Valley'</t>
  </si>
  <si>
    <t>Sun Valley Red Maple</t>
  </si>
  <si>
    <t>Ruby</t>
  </si>
  <si>
    <t>Carpinus cordata</t>
  </si>
  <si>
    <t>Heartleaf Hornbeam</t>
  </si>
  <si>
    <t>Cornus florida 'Rubra'</t>
  </si>
  <si>
    <t>Rubra Dogwood</t>
  </si>
  <si>
    <t>Cornus kousa 'Galilean'</t>
  </si>
  <si>
    <t>Galilean Dogwood</t>
  </si>
  <si>
    <t>Magnolia macrophylla ssp Ashei</t>
  </si>
  <si>
    <t>Ashei Magnolia</t>
  </si>
  <si>
    <t>Magnolia x 'Black Tulip'</t>
  </si>
  <si>
    <t>Black Tulip Magnolia</t>
  </si>
  <si>
    <t>Quercus frainetto 'Schmidt'</t>
  </si>
  <si>
    <t>Forest Green Oak</t>
  </si>
  <si>
    <t>Zelkova serrata 'JFS-KW1' PP 20996</t>
  </si>
  <si>
    <t>City Sprite Zelkova</t>
  </si>
  <si>
    <t>121FC</t>
  </si>
  <si>
    <t>21</t>
  </si>
  <si>
    <t>221FC</t>
  </si>
  <si>
    <t>16/17/18</t>
  </si>
  <si>
    <t>220FC</t>
  </si>
  <si>
    <t>16/17</t>
  </si>
  <si>
    <t>13-4E</t>
  </si>
  <si>
    <t>51E</t>
  </si>
  <si>
    <t>96E</t>
  </si>
  <si>
    <t>105E</t>
  </si>
  <si>
    <t>131E</t>
  </si>
  <si>
    <t>Goldenrain Tree</t>
  </si>
  <si>
    <t>221E</t>
  </si>
  <si>
    <t>348FE</t>
  </si>
  <si>
    <t>255E</t>
  </si>
  <si>
    <t>OR</t>
  </si>
  <si>
    <t>11/12</t>
  </si>
  <si>
    <t>Single Stem Trees:</t>
  </si>
  <si>
    <t>1 1/2"</t>
  </si>
  <si>
    <t>1 3/4"</t>
  </si>
  <si>
    <t>2 1/2"</t>
  </si>
  <si>
    <t>3 1/2"</t>
  </si>
  <si>
    <t>6"+</t>
  </si>
  <si>
    <t xml:space="preserve"> </t>
  </si>
  <si>
    <t>Dwarf Conifers:</t>
  </si>
  <si>
    <t>58-9W; 83-4W</t>
  </si>
  <si>
    <t>19-20E</t>
  </si>
  <si>
    <t>40-1W</t>
  </si>
  <si>
    <t>71-3FC</t>
  </si>
  <si>
    <t>77FC</t>
  </si>
  <si>
    <t>48-51N</t>
  </si>
  <si>
    <t>47-50FC</t>
  </si>
  <si>
    <t>132-3FC</t>
  </si>
  <si>
    <t>156-8FC</t>
  </si>
  <si>
    <t>121-4E</t>
  </si>
  <si>
    <t>61-2E</t>
  </si>
  <si>
    <t>45-8E</t>
  </si>
  <si>
    <t>279-80FC</t>
  </si>
  <si>
    <t>79N</t>
  </si>
  <si>
    <t>97-8E</t>
  </si>
  <si>
    <t>46-8FC</t>
  </si>
  <si>
    <t>93-4FC</t>
  </si>
  <si>
    <t>43-4FC</t>
  </si>
  <si>
    <t>Cladrastis kentukea</t>
  </si>
  <si>
    <t>163-4FC</t>
  </si>
  <si>
    <t>56-7FC</t>
  </si>
  <si>
    <t>35-8W</t>
  </si>
  <si>
    <t>42-3W</t>
  </si>
  <si>
    <t>119FC</t>
  </si>
  <si>
    <t>58W</t>
  </si>
  <si>
    <t>207-12E</t>
  </si>
  <si>
    <t>201-6E</t>
  </si>
  <si>
    <t>21-2E</t>
  </si>
  <si>
    <t>195-8E</t>
  </si>
  <si>
    <t>48-9W</t>
  </si>
  <si>
    <t>86-7W</t>
  </si>
  <si>
    <t>281-3FC</t>
  </si>
  <si>
    <t>133FC</t>
  </si>
  <si>
    <t>113-4E</t>
  </si>
  <si>
    <t>49-52E</t>
  </si>
  <si>
    <t>94-5FC</t>
  </si>
  <si>
    <t>25-6E</t>
  </si>
  <si>
    <t>75-6E</t>
  </si>
  <si>
    <t>45-6E</t>
  </si>
  <si>
    <t>229-32E</t>
  </si>
  <si>
    <t>153-4E</t>
  </si>
  <si>
    <t>28-9W</t>
  </si>
  <si>
    <t>249-50E</t>
  </si>
  <si>
    <t>245-8E</t>
  </si>
  <si>
    <t>111-4E</t>
  </si>
  <si>
    <t>111-2E</t>
  </si>
  <si>
    <t>139-40E</t>
  </si>
  <si>
    <t>74N</t>
  </si>
  <si>
    <t>321FC</t>
  </si>
  <si>
    <t>8N</t>
  </si>
  <si>
    <t>111W</t>
  </si>
  <si>
    <t>146-8SC</t>
  </si>
  <si>
    <t>92N</t>
  </si>
  <si>
    <t>18-9N</t>
  </si>
  <si>
    <t>160-1FC</t>
  </si>
  <si>
    <t>310FC</t>
  </si>
  <si>
    <t>247-50FE</t>
  </si>
  <si>
    <t>45-6FC</t>
  </si>
  <si>
    <t>36N</t>
  </si>
  <si>
    <t>344FC</t>
  </si>
  <si>
    <t>286-7FC</t>
  </si>
  <si>
    <t>36-9N</t>
  </si>
  <si>
    <t>'15 53-5SC; '16 96-8W</t>
  </si>
  <si>
    <t>85-6W</t>
  </si>
  <si>
    <t>54-5FC</t>
  </si>
  <si>
    <t>169-74E</t>
  </si>
  <si>
    <t>17-18E, 53-8E</t>
  </si>
  <si>
    <t>199-200E</t>
  </si>
  <si>
    <t>255-62FE</t>
  </si>
  <si>
    <t>252-6FE, 313-16FE</t>
  </si>
  <si>
    <t>33-5SC</t>
  </si>
  <si>
    <t>76N</t>
  </si>
  <si>
    <t>76-8N</t>
  </si>
  <si>
    <t>73N</t>
  </si>
  <si>
    <t>179-86E</t>
  </si>
  <si>
    <t>173-80E</t>
  </si>
  <si>
    <t>157-64E</t>
  </si>
  <si>
    <t>37-44E</t>
  </si>
  <si>
    <t>233-44FE</t>
  </si>
  <si>
    <t>209-20FE</t>
  </si>
  <si>
    <t>263-6FE</t>
  </si>
  <si>
    <t>261-4FE</t>
  </si>
  <si>
    <t>169-70FE</t>
  </si>
  <si>
    <t>145-6E</t>
  </si>
  <si>
    <t>47-8E</t>
  </si>
  <si>
    <t>44-5W</t>
  </si>
  <si>
    <t>51-2N</t>
  </si>
  <si>
    <t>112-3FC</t>
  </si>
  <si>
    <t>55-6FC</t>
  </si>
  <si>
    <t>117-20E, 345-6FC</t>
  </si>
  <si>
    <t>337FC</t>
  </si>
  <si>
    <t>115W</t>
  </si>
  <si>
    <t>27-9N</t>
  </si>
  <si>
    <t>60-3N</t>
  </si>
  <si>
    <t>82-4SC</t>
  </si>
  <si>
    <t>36-8SC</t>
  </si>
  <si>
    <t>109-10FC</t>
  </si>
  <si>
    <t>265-8FE</t>
  </si>
  <si>
    <t>265-6FE</t>
  </si>
  <si>
    <t>169-70E</t>
  </si>
  <si>
    <t>249-52FE</t>
  </si>
  <si>
    <t>177-80FE</t>
  </si>
  <si>
    <t>68-9FC</t>
  </si>
  <si>
    <t>31-2W</t>
  </si>
  <si>
    <t>64FC</t>
  </si>
  <si>
    <t>104FC</t>
  </si>
  <si>
    <t>116W</t>
  </si>
  <si>
    <t>56W</t>
  </si>
  <si>
    <t>191-2E</t>
  </si>
  <si>
    <t>101-2E</t>
  </si>
  <si>
    <t>51-4E</t>
  </si>
  <si>
    <t>241-2E</t>
  </si>
  <si>
    <t>149-52E</t>
  </si>
  <si>
    <t>107-12E</t>
  </si>
  <si>
    <t>105-8E</t>
  </si>
  <si>
    <t>51-2FC</t>
  </si>
  <si>
    <t>56-7N</t>
  </si>
  <si>
    <t>31N</t>
  </si>
  <si>
    <t>16N</t>
  </si>
  <si>
    <t>54N</t>
  </si>
  <si>
    <t>32N</t>
  </si>
  <si>
    <t>78N</t>
  </si>
  <si>
    <t>267-70FE</t>
  </si>
  <si>
    <t>171-4FE</t>
  </si>
  <si>
    <t>171-2FE</t>
  </si>
  <si>
    <t>40-1N</t>
  </si>
  <si>
    <t>134-5FC</t>
  </si>
  <si>
    <t>149SC</t>
  </si>
  <si>
    <t>245-8FE</t>
  </si>
  <si>
    <t>147-8FC</t>
  </si>
  <si>
    <t>69-71FC</t>
  </si>
  <si>
    <t>148-9FC</t>
  </si>
  <si>
    <t>75-7FC</t>
  </si>
  <si>
    <t>154-5FC</t>
  </si>
  <si>
    <t>80-1FC</t>
  </si>
  <si>
    <t>280-1FC</t>
  </si>
  <si>
    <t>150-1FC</t>
  </si>
  <si>
    <t>73FC</t>
  </si>
  <si>
    <t>150-3FC</t>
  </si>
  <si>
    <t>81-3FC</t>
  </si>
  <si>
    <t>275-7FC</t>
  </si>
  <si>
    <t>142-5FC</t>
  </si>
  <si>
    <t>83-6FC</t>
  </si>
  <si>
    <t>105FC</t>
  </si>
  <si>
    <t>92-3FC</t>
  </si>
  <si>
    <t>193-4E</t>
  </si>
  <si>
    <t>269-72FE</t>
  </si>
  <si>
    <t>135-6FC</t>
  </si>
  <si>
    <t>125-6E</t>
  </si>
  <si>
    <t>EUCO ULMO EMERALD PO</t>
  </si>
  <si>
    <t>44W</t>
  </si>
  <si>
    <t>91-2FC</t>
  </si>
  <si>
    <t>107-8FC</t>
  </si>
  <si>
    <t>98E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</si>
</sst>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General_)"/>
  </numFmts>
  <fonts count="18">
    <font>
      <sz val="11"/>
      <color theme="1"/>
      <name val="Calibri"/>
      <family val="2"/>
      <scheme val="minor"/>
    </font>
    <font>
      <sz val="1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 MT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0"/>
      <name val="Trebuchet MS"/>
      <family val="2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/>
    <xf numFmtId="44" fontId="12" fillId="0" borderId="0" applyFont="0" applyFill="0" applyBorder="0" applyAlignment="0" applyProtection="0"/>
  </cellStyleXfs>
  <cellXfs count="164">
    <xf numFmtId="0" fontId="0" fillId="0" borderId="0" xfId="0"/>
    <xf numFmtId="164" fontId="1" fillId="0" borderId="1" xfId="0" quotePrefix="1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3" xfId="0" applyNumberFormat="1" applyFont="1" applyBorder="1"/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/>
    <xf numFmtId="164" fontId="3" fillId="2" borderId="3" xfId="0" applyNumberFormat="1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164" fontId="2" fillId="0" borderId="3" xfId="0" applyNumberFormat="1" applyFont="1" applyBorder="1" applyAlignment="1">
      <alignment horizontal="left"/>
    </xf>
    <xf numFmtId="0" fontId="0" fillId="0" borderId="3" xfId="0" quotePrefix="1" applyBorder="1" applyAlignment="1">
      <alignment horizontal="center"/>
    </xf>
    <xf numFmtId="16" fontId="0" fillId="0" borderId="3" xfId="0" applyNumberFormat="1" applyBorder="1"/>
    <xf numFmtId="0" fontId="0" fillId="2" borderId="3" xfId="0" quotePrefix="1" applyFill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3" fillId="2" borderId="3" xfId="0" applyNumberFormat="1" applyFont="1" applyFill="1" applyBorder="1"/>
    <xf numFmtId="0" fontId="0" fillId="2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164" fontId="3" fillId="2" borderId="3" xfId="0" quotePrefix="1" applyNumberFormat="1" applyFont="1" applyFill="1" applyBorder="1" applyAlignment="1">
      <alignment horizontal="left"/>
    </xf>
    <xf numFmtId="164" fontId="2" fillId="0" borderId="3" xfId="0" quotePrefix="1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right"/>
    </xf>
    <xf numFmtId="0" fontId="0" fillId="3" borderId="3" xfId="0" quotePrefix="1" applyFill="1" applyBorder="1" applyAlignment="1">
      <alignment horizontal="center"/>
    </xf>
    <xf numFmtId="0" fontId="0" fillId="3" borderId="0" xfId="0" applyFill="1"/>
    <xf numFmtId="164" fontId="1" fillId="0" borderId="3" xfId="0" applyNumberFormat="1" applyFont="1" applyBorder="1" applyAlignment="1">
      <alignment horizontal="left"/>
    </xf>
    <xf numFmtId="164" fontId="2" fillId="0" borderId="3" xfId="0" quotePrefix="1" applyNumberFormat="1" applyFon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left"/>
    </xf>
    <xf numFmtId="164" fontId="2" fillId="2" borderId="3" xfId="0" applyNumberFormat="1" applyFont="1" applyFill="1" applyBorder="1"/>
    <xf numFmtId="164" fontId="5" fillId="0" borderId="4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164" fontId="6" fillId="0" borderId="3" xfId="0" applyNumberFormat="1" applyFont="1" applyBorder="1"/>
    <xf numFmtId="164" fontId="6" fillId="0" borderId="7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4" fillId="0" borderId="5" xfId="0" quotePrefix="1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left"/>
    </xf>
    <xf numFmtId="164" fontId="6" fillId="0" borderId="6" xfId="0" applyNumberFormat="1" applyFont="1" applyBorder="1"/>
    <xf numFmtId="164" fontId="6" fillId="0" borderId="6" xfId="0" quotePrefix="1" applyNumberFormat="1" applyFont="1" applyBorder="1" applyAlignment="1">
      <alignment horizontal="left"/>
    </xf>
    <xf numFmtId="164" fontId="6" fillId="0" borderId="3" xfId="0" quotePrefix="1" applyNumberFormat="1" applyFont="1" applyBorder="1" applyAlignment="1">
      <alignment horizontal="left"/>
    </xf>
    <xf numFmtId="0" fontId="0" fillId="0" borderId="3" xfId="0" quotePrefix="1" applyBorder="1"/>
    <xf numFmtId="0" fontId="0" fillId="0" borderId="1" xfId="0" applyBorder="1"/>
    <xf numFmtId="164" fontId="5" fillId="0" borderId="7" xfId="0" quotePrefix="1" applyNumberFormat="1" applyFont="1" applyBorder="1" applyAlignment="1">
      <alignment horizontal="left"/>
    </xf>
    <xf numFmtId="164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4" xfId="0" applyFont="1" applyBorder="1"/>
    <xf numFmtId="0" fontId="0" fillId="0" borderId="5" xfId="0" applyBorder="1"/>
    <xf numFmtId="164" fontId="6" fillId="0" borderId="6" xfId="1" applyFont="1" applyBorder="1"/>
    <xf numFmtId="164" fontId="6" fillId="0" borderId="6" xfId="1" applyFont="1" applyBorder="1" applyAlignment="1">
      <alignment horizontal="left"/>
    </xf>
    <xf numFmtId="0" fontId="0" fillId="0" borderId="1" xfId="0" applyBorder="1" applyAlignment="1">
      <alignment horizontal="right"/>
    </xf>
    <xf numFmtId="0" fontId="7" fillId="0" borderId="5" xfId="0" applyFont="1" applyBorder="1"/>
    <xf numFmtId="164" fontId="6" fillId="0" borderId="3" xfId="1" quotePrefix="1" applyFont="1" applyBorder="1" applyAlignment="1">
      <alignment horizontal="left"/>
    </xf>
    <xf numFmtId="164" fontId="6" fillId="0" borderId="3" xfId="1" applyFont="1" applyBorder="1" applyAlignment="1">
      <alignment horizontal="left"/>
    </xf>
    <xf numFmtId="164" fontId="6" fillId="0" borderId="1" xfId="1" applyFont="1" applyBorder="1"/>
    <xf numFmtId="0" fontId="6" fillId="3" borderId="3" xfId="0" applyFont="1" applyFill="1" applyBorder="1"/>
    <xf numFmtId="164" fontId="2" fillId="3" borderId="3" xfId="0" applyNumberFormat="1" applyFont="1" applyFill="1" applyBorder="1"/>
    <xf numFmtId="164" fontId="2" fillId="3" borderId="3" xfId="0" applyNumberFormat="1" applyFont="1" applyFill="1" applyBorder="1" applyAlignment="1">
      <alignment horizontal="left"/>
    </xf>
    <xf numFmtId="164" fontId="6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3" xfId="0" quotePrefix="1" applyNumberFormat="1" applyFont="1" applyBorder="1" applyAlignment="1">
      <alignment horizontal="right"/>
    </xf>
    <xf numFmtId="164" fontId="2" fillId="3" borderId="3" xfId="0" quotePrefix="1" applyNumberFormat="1" applyFont="1" applyFill="1" applyBorder="1" applyAlignment="1">
      <alignment horizontal="left"/>
    </xf>
    <xf numFmtId="164" fontId="6" fillId="0" borderId="0" xfId="1" applyFont="1" applyAlignment="1">
      <alignment horizontal="left"/>
    </xf>
    <xf numFmtId="0" fontId="11" fillId="0" borderId="0" xfId="0" applyFont="1"/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0" fontId="0" fillId="4" borderId="0" xfId="0" applyFill="1"/>
    <xf numFmtId="0" fontId="0" fillId="4" borderId="3" xfId="0" quotePrefix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164" fontId="2" fillId="4" borderId="3" xfId="0" applyNumberFormat="1" applyFont="1" applyFill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164" fontId="4" fillId="0" borderId="1" xfId="0" quotePrefix="1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0" quotePrefix="1" applyNumberFormat="1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0" xfId="0" applyFill="1" applyAlignment="1">
      <alignment horizontal="left"/>
    </xf>
    <xf numFmtId="16" fontId="0" fillId="0" borderId="3" xfId="0" quotePrefix="1" applyNumberFormat="1" applyBorder="1" applyAlignment="1">
      <alignment horizontal="right"/>
    </xf>
    <xf numFmtId="0" fontId="0" fillId="0" borderId="3" xfId="0" quotePrefix="1" applyBorder="1" applyAlignment="1">
      <alignment horizontal="right"/>
    </xf>
    <xf numFmtId="164" fontId="13" fillId="5" borderId="10" xfId="0" applyNumberFormat="1" applyFont="1" applyFill="1" applyBorder="1" applyAlignment="1">
      <alignment horizontal="left"/>
    </xf>
    <xf numFmtId="164" fontId="14" fillId="5" borderId="11" xfId="0" applyNumberFormat="1" applyFont="1" applyFill="1" applyBorder="1" applyAlignment="1">
      <alignment horizontal="center"/>
    </xf>
    <xf numFmtId="164" fontId="14" fillId="5" borderId="12" xfId="0" applyNumberFormat="1" applyFont="1" applyFill="1" applyBorder="1" applyAlignment="1">
      <alignment horizontal="center"/>
    </xf>
    <xf numFmtId="164" fontId="14" fillId="5" borderId="13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44" fontId="15" fillId="2" borderId="1" xfId="2" applyFont="1" applyFill="1" applyBorder="1" applyAlignment="1" applyProtection="1">
      <alignment horizontal="right" vertical="center"/>
    </xf>
    <xf numFmtId="44" fontId="15" fillId="2" borderId="15" xfId="2" applyFont="1" applyFill="1" applyBorder="1" applyAlignment="1" applyProtection="1">
      <alignment horizontal="right" vertical="center"/>
    </xf>
    <xf numFmtId="0" fontId="16" fillId="0" borderId="3" xfId="0" applyFont="1" applyBorder="1"/>
    <xf numFmtId="164" fontId="15" fillId="0" borderId="16" xfId="0" applyNumberFormat="1" applyFont="1" applyBorder="1" applyAlignment="1">
      <alignment horizontal="left" wrapText="1"/>
    </xf>
    <xf numFmtId="164" fontId="15" fillId="0" borderId="17" xfId="0" applyNumberFormat="1" applyFont="1" applyBorder="1" applyAlignment="1">
      <alignment horizontal="right" vertical="center"/>
    </xf>
    <xf numFmtId="164" fontId="15" fillId="0" borderId="18" xfId="0" applyNumberFormat="1" applyFont="1" applyBorder="1" applyAlignment="1">
      <alignment horizontal="right" vertical="center"/>
    </xf>
    <xf numFmtId="44" fontId="15" fillId="2" borderId="2" xfId="2" applyFont="1" applyFill="1" applyBorder="1" applyAlignment="1" applyProtection="1">
      <alignment horizontal="right" vertical="center"/>
    </xf>
    <xf numFmtId="44" fontId="15" fillId="2" borderId="20" xfId="2" applyFont="1" applyFill="1" applyBorder="1" applyAlignment="1" applyProtection="1">
      <alignment horizontal="right" vertical="center"/>
    </xf>
    <xf numFmtId="164" fontId="15" fillId="0" borderId="16" xfId="0" applyNumberFormat="1" applyFont="1" applyBorder="1" applyAlignment="1">
      <alignment horizontal="left"/>
    </xf>
    <xf numFmtId="44" fontId="15" fillId="2" borderId="22" xfId="2" applyFont="1" applyFill="1" applyBorder="1" applyAlignment="1" applyProtection="1">
      <alignment horizontal="right" vertical="center"/>
    </xf>
    <xf numFmtId="44" fontId="15" fillId="2" borderId="23" xfId="2" applyFont="1" applyFill="1" applyBorder="1" applyAlignment="1" applyProtection="1">
      <alignment horizontal="right" vertical="center"/>
    </xf>
    <xf numFmtId="164" fontId="17" fillId="0" borderId="0" xfId="0" applyNumberFormat="1" applyFont="1" applyAlignment="1">
      <alignment horizontal="left" wrapText="1"/>
    </xf>
    <xf numFmtId="4" fontId="15" fillId="0" borderId="0" xfId="0" applyNumberFormat="1" applyFont="1" applyAlignment="1">
      <alignment horizontal="right" vertical="center"/>
    </xf>
    <xf numFmtId="164" fontId="13" fillId="5" borderId="24" xfId="0" quotePrefix="1" applyNumberFormat="1" applyFont="1" applyFill="1" applyBorder="1" applyAlignment="1">
      <alignment horizontal="left"/>
    </xf>
    <xf numFmtId="164" fontId="14" fillId="5" borderId="25" xfId="0" applyNumberFormat="1" applyFont="1" applyFill="1" applyBorder="1" applyAlignment="1">
      <alignment horizontal="center"/>
    </xf>
    <xf numFmtId="0" fontId="14" fillId="5" borderId="25" xfId="0" applyFont="1" applyFill="1" applyBorder="1" applyAlignment="1">
      <alignment horizontal="center"/>
    </xf>
    <xf numFmtId="0" fontId="14" fillId="5" borderId="26" xfId="0" applyFont="1" applyFill="1" applyBorder="1" applyAlignment="1">
      <alignment horizontal="center"/>
    </xf>
    <xf numFmtId="4" fontId="15" fillId="3" borderId="0" xfId="0" applyNumberFormat="1" applyFont="1" applyFill="1" applyAlignment="1">
      <alignment horizontal="right" vertical="center"/>
    </xf>
    <xf numFmtId="44" fontId="15" fillId="2" borderId="2" xfId="2" applyFont="1" applyFill="1" applyBorder="1" applyAlignment="1">
      <alignment horizontal="right" vertical="center"/>
    </xf>
    <xf numFmtId="4" fontId="15" fillId="3" borderId="0" xfId="0" applyNumberFormat="1" applyFont="1" applyFill="1" applyAlignment="1">
      <alignment horizontal="right"/>
    </xf>
    <xf numFmtId="4" fontId="15" fillId="0" borderId="17" xfId="0" applyNumberFormat="1" applyFont="1" applyBorder="1"/>
    <xf numFmtId="4" fontId="15" fillId="0" borderId="18" xfId="0" applyNumberFormat="1" applyFont="1" applyBorder="1"/>
    <xf numFmtId="44" fontId="15" fillId="2" borderId="22" xfId="2" applyFont="1" applyFill="1" applyBorder="1" applyAlignment="1">
      <alignment horizontal="right" vertical="center"/>
    </xf>
    <xf numFmtId="44" fontId="15" fillId="2" borderId="27" xfId="2" applyFont="1" applyFill="1" applyBorder="1" applyAlignment="1">
      <alignment horizontal="right" vertical="center"/>
    </xf>
    <xf numFmtId="164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right"/>
    </xf>
    <xf numFmtId="164" fontId="14" fillId="5" borderId="26" xfId="0" applyNumberFormat="1" applyFont="1" applyFill="1" applyBorder="1" applyAlignment="1">
      <alignment horizontal="center"/>
    </xf>
    <xf numFmtId="44" fontId="15" fillId="2" borderId="3" xfId="2" applyFont="1" applyFill="1" applyBorder="1" applyAlignment="1" applyProtection="1">
      <alignment horizontal="center" vertical="center"/>
    </xf>
    <xf numFmtId="164" fontId="13" fillId="0" borderId="29" xfId="0" applyNumberFormat="1" applyFont="1" applyBorder="1" applyAlignment="1">
      <alignment horizontal="left"/>
    </xf>
    <xf numFmtId="164" fontId="14" fillId="0" borderId="17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44" fontId="15" fillId="2" borderId="3" xfId="2" applyFont="1" applyFill="1" applyBorder="1" applyAlignment="1" applyProtection="1">
      <alignment vertical="center"/>
    </xf>
    <xf numFmtId="44" fontId="15" fillId="2" borderId="31" xfId="2" applyFont="1" applyFill="1" applyBorder="1" applyAlignment="1" applyProtection="1">
      <alignment vertical="center"/>
    </xf>
    <xf numFmtId="164" fontId="15" fillId="0" borderId="29" xfId="0" applyNumberFormat="1" applyFont="1" applyBorder="1" applyAlignment="1">
      <alignment horizontal="left"/>
    </xf>
    <xf numFmtId="4" fontId="15" fillId="0" borderId="0" xfId="0" applyNumberFormat="1" applyFont="1"/>
    <xf numFmtId="4" fontId="15" fillId="0" borderId="32" xfId="0" applyNumberFormat="1" applyFont="1" applyBorder="1"/>
    <xf numFmtId="44" fontId="15" fillId="2" borderId="34" xfId="2" applyFont="1" applyFill="1" applyBorder="1" applyAlignment="1" applyProtection="1">
      <alignment horizontal="right" vertical="center"/>
    </xf>
    <xf numFmtId="44" fontId="15" fillId="2" borderId="35" xfId="2" applyFont="1" applyFill="1" applyBorder="1" applyAlignment="1" applyProtection="1">
      <alignment horizontal="right" vertical="center"/>
    </xf>
    <xf numFmtId="164" fontId="14" fillId="5" borderId="25" xfId="0" quotePrefix="1" applyNumberFormat="1" applyFont="1" applyFill="1" applyBorder="1" applyAlignment="1">
      <alignment horizontal="center"/>
    </xf>
    <xf numFmtId="44" fontId="15" fillId="2" borderId="8" xfId="2" applyFont="1" applyFill="1" applyBorder="1" applyAlignment="1" applyProtection="1">
      <alignment horizontal="right" vertical="center"/>
    </xf>
    <xf numFmtId="44" fontId="15" fillId="2" borderId="20" xfId="2" applyFont="1" applyFill="1" applyBorder="1" applyAlignment="1">
      <alignment horizontal="right" vertical="center"/>
    </xf>
    <xf numFmtId="4" fontId="15" fillId="0" borderId="17" xfId="0" applyNumberFormat="1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44" fontId="15" fillId="2" borderId="23" xfId="2" applyFont="1" applyFill="1" applyBorder="1" applyAlignment="1">
      <alignment horizontal="right" vertical="center"/>
    </xf>
    <xf numFmtId="164" fontId="15" fillId="0" borderId="0" xfId="0" applyNumberFormat="1" applyFont="1"/>
    <xf numFmtId="164" fontId="15" fillId="5" borderId="11" xfId="0" applyNumberFormat="1" applyFont="1" applyFill="1" applyBorder="1" applyAlignment="1">
      <alignment horizontal="center"/>
    </xf>
    <xf numFmtId="164" fontId="15" fillId="5" borderId="12" xfId="0" applyNumberFormat="1" applyFont="1" applyFill="1" applyBorder="1" applyAlignment="1">
      <alignment horizontal="center"/>
    </xf>
    <xf numFmtId="44" fontId="15" fillId="2" borderId="34" xfId="2" applyFont="1" applyFill="1" applyBorder="1" applyAlignment="1" applyProtection="1">
      <alignment vertical="center"/>
    </xf>
    <xf numFmtId="164" fontId="15" fillId="2" borderId="19" xfId="0" applyNumberFormat="1" applyFont="1" applyFill="1" applyBorder="1" applyAlignment="1">
      <alignment horizontal="center" vertical="center"/>
    </xf>
    <xf numFmtId="164" fontId="15" fillId="2" borderId="14" xfId="0" applyNumberFormat="1" applyFont="1" applyFill="1" applyBorder="1" applyAlignment="1">
      <alignment horizontal="center" vertical="center"/>
    </xf>
    <xf numFmtId="164" fontId="15" fillId="2" borderId="21" xfId="0" applyNumberFormat="1" applyFont="1" applyFill="1" applyBorder="1" applyAlignment="1">
      <alignment horizontal="center" vertical="center"/>
    </xf>
    <xf numFmtId="164" fontId="15" fillId="2" borderId="28" xfId="0" applyNumberFormat="1" applyFont="1" applyFill="1" applyBorder="1" applyAlignment="1">
      <alignment horizontal="center" vertical="center"/>
    </xf>
    <xf numFmtId="164" fontId="15" fillId="2" borderId="33" xfId="0" applyNumberFormat="1" applyFont="1" applyFill="1" applyBorder="1" applyAlignment="1">
      <alignment horizontal="center" vertical="center"/>
    </xf>
    <xf numFmtId="164" fontId="13" fillId="5" borderId="36" xfId="0" applyNumberFormat="1" applyFont="1" applyFill="1" applyBorder="1" applyAlignment="1">
      <alignment horizontal="left"/>
    </xf>
    <xf numFmtId="164" fontId="13" fillId="5" borderId="37" xfId="0" applyNumberFormat="1" applyFont="1" applyFill="1" applyBorder="1" applyAlignment="1">
      <alignment horizontal="left"/>
    </xf>
    <xf numFmtId="164" fontId="15" fillId="2" borderId="28" xfId="0" applyNumberFormat="1" applyFont="1" applyFill="1" applyBorder="1" applyAlignment="1">
      <alignment horizontal="center" vertical="center"/>
    </xf>
    <xf numFmtId="164" fontId="15" fillId="2" borderId="3" xfId="0" applyNumberFormat="1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164" fontId="13" fillId="5" borderId="24" xfId="0" applyNumberFormat="1" applyFont="1" applyFill="1" applyBorder="1" applyAlignment="1">
      <alignment horizontal="left"/>
    </xf>
    <xf numFmtId="164" fontId="13" fillId="5" borderId="38" xfId="0" applyNumberFormat="1" applyFont="1" applyFill="1" applyBorder="1" applyAlignment="1">
      <alignment horizontal="left"/>
    </xf>
    <xf numFmtId="164" fontId="15" fillId="2" borderId="39" xfId="0" applyNumberFormat="1" applyFont="1" applyFill="1" applyBorder="1" applyAlignment="1">
      <alignment horizontal="center" vertical="center"/>
    </xf>
    <xf numFmtId="164" fontId="15" fillId="2" borderId="40" xfId="0" applyNumberFormat="1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2" xfId="1" xr:uid="{258ED379-2094-4D88-B50C-BB7A30F7487E}"/>
  </cellStyles>
  <dxfs count="1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General_)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General_)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General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General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General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General_)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B4922DD-329A-47E7-BE84-30E33F0CF9ED}" name="Table5" displayName="Table5" ref="A1:L193" totalsRowCount="1" headerRowDxfId="147" dataDxfId="145" totalsRowDxfId="143" headerRowBorderDxfId="146" tableBorderDxfId="144">
  <autoFilter ref="A1:L192" xr:uid="{F92F62DA-E61A-444F-9126-7264CEB002F4}"/>
  <sortState xmlns:xlrd2="http://schemas.microsoft.com/office/spreadsheetml/2017/richdata2" ref="A2:L192">
    <sortCondition ref="A1:A192"/>
  </sortState>
  <tableColumns count="12">
    <tableColumn id="1" xr3:uid="{CF398E6D-6B4C-4ACE-B82E-8945DB2449D1}" name="Single Stem Trees" dataDxfId="142" totalsRowDxfId="141" dataCellStyle="Normal 2"/>
    <tableColumn id="2" xr3:uid="{EADAC9A8-2381-4F7C-A11F-02D871AE17A8}" name="Common Name" totalsRowLabel="Total" dataDxfId="140" totalsRowDxfId="139"/>
    <tableColumn id="12" xr3:uid="{8827F3A4-633B-40D1-A237-3138405B8FF9}" name="Price Tier" dataDxfId="138" totalsRowDxfId="137"/>
    <tableColumn id="3" xr3:uid="{ACFA85DE-B2E0-418A-B71B-4308A71AFDDE}" name="1.5&quot;" totalsRowFunction="custom" dataDxfId="136" totalsRowDxfId="135">
      <calculatedColumnFormula>SS!D2</calculatedColumnFormula>
      <totalsRowFormula>SUM(Table5[1.5"])</totalsRowFormula>
    </tableColumn>
    <tableColumn id="4" xr3:uid="{1D7A0970-A926-4114-9666-A0997D77704F}" name="1.75&quot;" totalsRowFunction="custom" dataDxfId="134" totalsRowDxfId="133">
      <totalsRowFormula>SUM(Table5[1.75"])</totalsRowFormula>
    </tableColumn>
    <tableColumn id="5" xr3:uid="{BDD4922F-0EF5-4394-A3E7-6AB3C2860353}" name="2&quot;" totalsRowFunction="custom" dataDxfId="132" totalsRowDxfId="131">
      <totalsRowFormula>SUM(Table5[2"])</totalsRowFormula>
    </tableColumn>
    <tableColumn id="6" xr3:uid="{417C7752-A626-4936-BA62-23A12068BE56}" name="2.5&quot;" totalsRowFunction="custom" dataDxfId="130" totalsRowDxfId="129">
      <totalsRowFormula>SUM(Table5[2.5"])</totalsRowFormula>
    </tableColumn>
    <tableColumn id="7" xr3:uid="{2D33AC0E-E2D2-42BF-A625-6E11C0F077B7}" name="3&quot;" totalsRowFunction="custom" dataDxfId="128" totalsRowDxfId="127">
      <totalsRowFormula>SUM(Table5[3"])</totalsRowFormula>
    </tableColumn>
    <tableColumn id="8" xr3:uid="{4DE0DECC-BA5C-45F4-8426-0EF4B2C344BB}" name="3.5&quot;" totalsRowFunction="custom" dataDxfId="126" totalsRowDxfId="125">
      <totalsRowFormula>SUM(Table5[3.5"])</totalsRowFormula>
    </tableColumn>
    <tableColumn id="9" xr3:uid="{4817D4F4-4591-4E37-873B-AF31F98B94F3}" name="4&quot;" totalsRowFunction="custom" dataDxfId="124" totalsRowDxfId="123">
      <totalsRowFormula>SUM(Table5[4"])</totalsRowFormula>
    </tableColumn>
    <tableColumn id="10" xr3:uid="{BC72BB80-2C58-4594-94E3-396CA654D087}" name="5&quot;" totalsRowFunction="custom" dataDxfId="122" totalsRowDxfId="121">
      <totalsRowFormula>SUM(Table5[5"])</totalsRowFormula>
    </tableColumn>
    <tableColumn id="11" xr3:uid="{D6D256DE-986B-4E1C-8FA7-D50F60BF1001}" name="6&quot;" totalsRowFunction="custom" dataDxfId="120" totalsRowDxfId="119">
      <totalsRowFormula>SUM(Table5[6"])</totalsRow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ABC8A0B-0098-4916-8620-36D055AEB2BD}" name="Table4" displayName="Table4" ref="A1:L15" totalsRowCount="1" headerRowDxfId="118" dataDxfId="117" totalsRowDxfId="115" tableBorderDxfId="116">
  <autoFilter ref="A1:L14" xr:uid="{77B3DC88-6C6B-47B8-B55C-B6915A0B1521}"/>
  <tableColumns count="12">
    <tableColumn id="1" xr3:uid="{79F5D9B2-A828-4BD7-91F5-1FAA26ADB47C}" name="Multi-stem Trees:" dataDxfId="114" totalsRowDxfId="113"/>
    <tableColumn id="2" xr3:uid="{9AD29F90-F8CF-465C-B9F3-9A3A728BDF00}" name="Common Name" dataDxfId="112" totalsRowDxfId="111"/>
    <tableColumn id="12" xr3:uid="{6DEED1E9-62BC-4DDB-8B6D-2630A4613634}" name="Price Tier" totalsRowLabel="Total" dataDxfId="110" totalsRowDxfId="109"/>
    <tableColumn id="3" xr3:uid="{F78A9292-47C7-4204-9A60-7DD707046404}" name="6'" totalsRowFunction="custom" dataDxfId="108" totalsRowDxfId="107">
      <calculatedColumnFormula>MS!E3</calculatedColumnFormula>
      <totalsRowFormula>SUM(Table4[6''])</totalsRowFormula>
    </tableColumn>
    <tableColumn id="4" xr3:uid="{6336C66D-383D-4152-86CE-A71F03B40D4F}" name="7'" totalsRowFunction="custom" dataDxfId="106" totalsRowDxfId="105">
      <totalsRowFormula>SUM(Table4[7''])</totalsRowFormula>
    </tableColumn>
    <tableColumn id="5" xr3:uid="{49759A7F-DFFB-4244-8BC6-EEED4891E502}" name="8'" totalsRowFunction="custom" dataDxfId="104" totalsRowDxfId="103">
      <totalsRowFormula>SUM(Table4[8''])</totalsRowFormula>
    </tableColumn>
    <tableColumn id="6" xr3:uid="{908EFE6B-B9FA-4E9D-9CB3-BAB50A67F98D}" name="10'" totalsRowFunction="custom" dataDxfId="102" totalsRowDxfId="101">
      <totalsRowFormula>SUM(Table4[10''])</totalsRowFormula>
    </tableColumn>
    <tableColumn id="7" xr3:uid="{92857CE4-2265-44CA-B107-44CF1803C846}" name="12'" totalsRowFunction="custom" dataDxfId="100" totalsRowDxfId="99">
      <totalsRowFormula>SUM(Table4[12''])</totalsRowFormula>
    </tableColumn>
    <tableColumn id="8" xr3:uid="{D08EC53B-6E7A-4395-A0A1-54B35E332AB9}" name="14'" totalsRowFunction="custom" dataDxfId="98" totalsRowDxfId="97">
      <totalsRowFormula>SUM(Table4[14''])</totalsRowFormula>
    </tableColumn>
    <tableColumn id="9" xr3:uid="{E806CA83-F1EA-4021-B113-28CCCB534F30}" name="16'" totalsRowFunction="custom" dataDxfId="96" totalsRowDxfId="95">
      <totalsRowFormula>SUM(Table4[16''])</totalsRowFormula>
    </tableColumn>
    <tableColumn id="10" xr3:uid="{3B0D808D-9A4E-441A-B55F-7FFEAC5D6515}" name="18'" totalsRowFunction="custom" dataDxfId="94" totalsRowDxfId="93">
      <totalsRowFormula>SUM(Table4[18''])</totalsRowFormula>
    </tableColumn>
    <tableColumn id="11" xr3:uid="{79A71D58-2FBA-4AC0-85CE-3E507307FF4E}" name="20'" totalsRowFunction="custom" dataDxfId="92" totalsRowDxfId="91">
      <totalsRowFormula>SUM(Table4[20''])</totalsRow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BD1CEE-0480-4391-8178-D73133499D3E}" name="Table1" displayName="Table1" ref="A1:L22" totalsRowCount="1" headerRowDxfId="90" dataDxfId="88" totalsRowDxfId="86" headerRowBorderDxfId="89" tableBorderDxfId="87" totalsRowBorderDxfId="85">
  <autoFilter ref="A1:L21" xr:uid="{31857D17-7758-4BD1-8129-C2DB9F5EB6BA}"/>
  <tableColumns count="12">
    <tableColumn id="1" xr3:uid="{A1C25CFA-3DA8-44A3-86BF-CA578F02528A}" name="Fruit Trees" dataDxfId="84"/>
    <tableColumn id="2" xr3:uid="{DA04B293-C7B9-455C-977B-2D179F89F019}" name="Common Name" totalsRowLabel="Total" dataDxfId="83" totalsRowDxfId="82"/>
    <tableColumn id="12" xr3:uid="{27656141-B164-4AD1-830B-8B4CA3DC70A6}" name="Price Tier" dataDxfId="81" totalsRowDxfId="80"/>
    <tableColumn id="3" xr3:uid="{6B5F664F-55AE-41B5-8AA4-36839D842D1F}" name="1.5&quot;" totalsRowFunction="custom" dataDxfId="79" totalsRowDxfId="78">
      <calculatedColumnFormula>FT!D2</calculatedColumnFormula>
      <totalsRowFormula>SUM(Table1[1.5"])</totalsRowFormula>
    </tableColumn>
    <tableColumn id="4" xr3:uid="{39A7FFD4-88BB-4A94-8A79-5434BF53E707}" name="1.75&quot;" totalsRowFunction="custom" dataDxfId="77" totalsRowDxfId="76">
      <totalsRowFormula>SUM(Table1[1.75"])</totalsRowFormula>
    </tableColumn>
    <tableColumn id="5" xr3:uid="{DD140BD2-7152-4AA0-88BC-4FE30C91784B}" name="2&quot;" totalsRowFunction="custom" dataDxfId="75" totalsRowDxfId="74">
      <totalsRowFormula>SUM(Table1[2"])</totalsRowFormula>
    </tableColumn>
    <tableColumn id="6" xr3:uid="{45387BE7-479E-42E9-85EA-9AD646578056}" name="2.5&quot;" totalsRowFunction="custom" dataDxfId="73" totalsRowDxfId="72">
      <totalsRowFormula>SUM(Table1[2.5"])</totalsRowFormula>
    </tableColumn>
    <tableColumn id="7" xr3:uid="{48C8502E-E786-4CDB-9FF3-76EBEBE39D25}" name="3&quot;" totalsRowFunction="custom" dataDxfId="71" totalsRowDxfId="70">
      <totalsRowFormula>SUM(Table1[3"])</totalsRowFormula>
    </tableColumn>
    <tableColumn id="8" xr3:uid="{CB1F548A-C15E-4296-B352-71867BF94388}" name="3.5&quot;" totalsRowFunction="custom" dataDxfId="69" totalsRowDxfId="68">
      <totalsRowFormula>SUM(Table1[3.5"])</totalsRowFormula>
    </tableColumn>
    <tableColumn id="9" xr3:uid="{FE4D3469-8E4F-40B5-9CD7-8A761E0D9B0D}" name="4&quot;" totalsRowFunction="custom" dataDxfId="67" totalsRowDxfId="66">
      <totalsRowFormula>SUM(Table1[4"])</totalsRowFormula>
    </tableColumn>
    <tableColumn id="10" xr3:uid="{8FEE2147-DD1F-4978-BE6C-AD618B46333B}" name="5&quot;" totalsRowFunction="custom" dataDxfId="65" totalsRowDxfId="64">
      <totalsRowFormula>SUM(Table1[5"])</totalsRowFormula>
    </tableColumn>
    <tableColumn id="11" xr3:uid="{BC5BDF7A-2A43-4C79-801C-D6B9C35F2B5B}" name="6&quot;" totalsRowFunction="custom" dataDxfId="63" totalsRowDxfId="62">
      <totalsRowFormula>SUM(Table1[6"])</totalsRow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6974C53-D7C6-4099-B0B0-1DFA38288D33}" name="Table3" displayName="Table3" ref="A1:O53" totalsRowCount="1" headerRowDxfId="61" dataDxfId="60" totalsRowDxfId="58" tableBorderDxfId="59">
  <autoFilter ref="A1:O52" xr:uid="{59C4ECE7-7C33-4D5E-8426-7B4D9178FF4A}"/>
  <tableColumns count="15">
    <tableColumn id="1" xr3:uid="{02D1DFB7-A15F-4057-A01E-946C28D1373E}" name="Conifers:" dataDxfId="57" totalsRowDxfId="56"/>
    <tableColumn id="2" xr3:uid="{AE4CAE2C-5A12-4DC6-90F3-A3D51DC5AAB3}" name="Common Name" dataDxfId="55" totalsRowDxfId="54"/>
    <tableColumn id="12" xr3:uid="{AABF57E8-C15B-4817-A591-6311D8233BCC}" name="Price Tier" totalsRowLabel="Total" dataDxfId="53" totalsRowDxfId="52"/>
    <tableColumn id="3" xr3:uid="{2CB90F8B-1328-4D46-8B65-4ADE1541176D}" name="3-4'" totalsRowFunction="custom" dataDxfId="51" totalsRowDxfId="50">
      <totalsRowFormula>SUM(Table3[3-4''])</totalsRowFormula>
    </tableColumn>
    <tableColumn id="17" xr3:uid="{243D696F-EAB5-4186-BE0E-EF08C6CCBF93}" name="4-5'" totalsRowFunction="custom" dataDxfId="49" totalsRowDxfId="48">
      <totalsRowFormula>SUM(Table3[4-5''])</totalsRowFormula>
    </tableColumn>
    <tableColumn id="16" xr3:uid="{EE94C48A-6174-429B-86DC-25BEC98C2DBA}" name="5-6'" totalsRowFunction="custom" dataDxfId="47" totalsRowDxfId="46">
      <totalsRowFormula>SUM(Table3[5-6''])</totalsRowFormula>
    </tableColumn>
    <tableColumn id="15" xr3:uid="{145F830B-8676-4DBC-B096-5839065C1633}" name="6-7'" totalsRowFunction="custom" dataDxfId="45" totalsRowDxfId="44">
      <totalsRowFormula>SUM(Table3[6-7''])</totalsRowFormula>
    </tableColumn>
    <tableColumn id="4" xr3:uid="{BEC355EC-1B1C-4AE5-BDCC-D9F407BC57E5}" name="7-8'" totalsRowFunction="custom" dataDxfId="43" totalsRowDxfId="42">
      <totalsRowFormula>SUM(Table3[7-8''])</totalsRowFormula>
    </tableColumn>
    <tableColumn id="5" xr3:uid="{B1FC4043-0783-4BC4-94D9-19B577B01903}" name="8-10'" totalsRowFunction="custom" dataDxfId="41" totalsRowDxfId="40">
      <totalsRowFormula>SUM(Table3[8-10''])</totalsRowFormula>
    </tableColumn>
    <tableColumn id="6" xr3:uid="{6D250670-F7F8-4754-9777-CF9BA715D429}" name="10-12'" totalsRowFunction="custom" dataDxfId="39" totalsRowDxfId="38">
      <totalsRowFormula>SUM(Table3[10-12''])</totalsRowFormula>
    </tableColumn>
    <tableColumn id="7" xr3:uid="{F6348B7E-BDF3-46B6-9072-180336E9F6ED}" name="12-14'" totalsRowFunction="custom" dataDxfId="37" totalsRowDxfId="36">
      <totalsRowFormula>SUM(Table3[12-14''])</totalsRowFormula>
    </tableColumn>
    <tableColumn id="8" xr3:uid="{129C9F43-A26E-471E-9F0D-4CAE6AA09484}" name="14-16'" totalsRowFunction="custom" dataDxfId="35" totalsRowDxfId="34">
      <totalsRowFormula>SUM(Table3[14-16''])</totalsRowFormula>
    </tableColumn>
    <tableColumn id="9" xr3:uid="{E0BEF157-0191-465A-97E8-B6D5FEDF8045}" name="16-18'" totalsRowFunction="custom" dataDxfId="33" totalsRowDxfId="32">
      <totalsRowFormula>SUM(Table3[16-18''])</totalsRowFormula>
    </tableColumn>
    <tableColumn id="10" xr3:uid="{1E43BD34-7B5E-471C-8275-4CDC101C3997}" name="18-20'" totalsRowFunction="custom" dataDxfId="31" totalsRowDxfId="30">
      <totalsRowFormula>SUM(Table3[18-20''])</totalsRowFormula>
    </tableColumn>
    <tableColumn id="11" xr3:uid="{FE8CAB5C-17E7-4DC7-BBC4-EB9C16122D31}" name="20'+" totalsRowFunction="custom" dataDxfId="29" totalsRowDxfId="28">
      <totalsRowFormula>SUM(Table3[20''+])</totalsRow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2D19A9-552B-44BA-ACAA-AB2730CB05BF}" name="Table2" displayName="Table2" ref="A1:K10" totalsRowCount="1" headerRowDxfId="27" dataDxfId="25" totalsRowDxfId="23" headerRowBorderDxfId="26" tableBorderDxfId="24" totalsRowBorderDxfId="22">
  <autoFilter ref="A1:K9" xr:uid="{D01879CD-D7DA-40FA-89A6-0E8D49C53263}"/>
  <tableColumns count="11">
    <tableColumn id="1" xr3:uid="{9EF0C715-5F21-41A2-AA3E-01370D7AD238}" name="Shrubs:" dataDxfId="21" totalsRowDxfId="20"/>
    <tableColumn id="2" xr3:uid="{13B76B4B-1EFE-4B15-835C-738638301CDB}" name="Common Name" dataDxfId="19" totalsRowDxfId="18"/>
    <tableColumn id="11" xr3:uid="{EA565200-B8DA-4449-BAD3-90927EC3E1F4}" name="Price Tier" totalsRowLabel="Total" dataDxfId="17" totalsRowDxfId="16"/>
    <tableColumn id="3" xr3:uid="{A100F0A6-09FF-4CBF-85B4-317C9400A9D1}" name="3'" totalsRowFunction="custom" dataDxfId="15" totalsRowDxfId="14">
      <calculatedColumnFormula>S!E5</calculatedColumnFormula>
      <totalsRowFormula>SUM(Table2[3''])</totalsRowFormula>
    </tableColumn>
    <tableColumn id="4" xr3:uid="{ADD67C5A-2381-4D77-9CCF-E2B855117B5F}" name="4'" totalsRowFunction="custom" dataDxfId="13" totalsRowDxfId="12">
      <totalsRowFormula>SUM(Table2[4''])</totalsRowFormula>
    </tableColumn>
    <tableColumn id="5" xr3:uid="{72F96DF9-834E-4F94-8BC2-32178F21F648}" name="5'" totalsRowFunction="custom" dataDxfId="11" totalsRowDxfId="10">
      <totalsRowFormula>SUM(Table2[5''])</totalsRowFormula>
    </tableColumn>
    <tableColumn id="6" xr3:uid="{D8E278D7-291D-44E6-B95E-3899140F062F}" name="6'" totalsRowFunction="custom" dataDxfId="9" totalsRowDxfId="8">
      <totalsRowFormula>SUM(Table2[6''])</totalsRowFormula>
    </tableColumn>
    <tableColumn id="7" xr3:uid="{E239F319-BAC4-4AA4-B4C5-A648FEB6AB34}" name="7'" totalsRowFunction="custom" dataDxfId="7" totalsRowDxfId="6">
      <totalsRowFormula>SUM(Table2[7''])</totalsRowFormula>
    </tableColumn>
    <tableColumn id="8" xr3:uid="{776E65ED-D769-4690-9FF8-95E3E7F87F4A}" name="8'" totalsRowFunction="custom" dataDxfId="5" totalsRowDxfId="4">
      <totalsRowFormula>SUM(Table2[8''])</totalsRowFormula>
    </tableColumn>
    <tableColumn id="9" xr3:uid="{F7908824-B851-40D4-A96C-640A6F78E364}" name="10'" totalsRowFunction="custom" dataDxfId="3" totalsRowDxfId="2">
      <totalsRowFormula>SUM(Table2[10''])</totalsRowFormula>
    </tableColumn>
    <tableColumn id="10" xr3:uid="{5C0DC043-4F3F-487C-BD4E-5782422C8DF2}" name="12'" totalsRowFunction="custom" dataDxfId="1" totalsRowDxfId="0">
      <totalsRowFormula>SUM(Table2[12''])</totalsRow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4706-C5A8-4989-B154-4285E66A2DB2}">
  <sheetPr>
    <tabColor theme="9" tint="0.59999389629810485"/>
    <pageSetUpPr fitToPage="1"/>
  </sheetPr>
  <dimension ref="A1:L193"/>
  <sheetViews>
    <sheetView tabSelected="1" zoomScale="80" zoomScaleNormal="80" workbookViewId="0">
      <pane ySplit="1" topLeftCell="A2" activePane="bottomLeft" state="frozen"/>
      <selection activeCell="K773" sqref="K773"/>
      <selection pane="bottomLeft"/>
    </sheetView>
  </sheetViews>
  <sheetFormatPr defaultRowHeight="15"/>
  <cols>
    <col min="1" max="1" width="55.7109375" bestFit="1" customWidth="1"/>
    <col min="2" max="2" width="42.28515625" bestFit="1" customWidth="1"/>
    <col min="3" max="3" width="12.28515625" customWidth="1"/>
  </cols>
  <sheetData>
    <row r="1" spans="1:12" ht="18.75">
      <c r="A1" s="61" t="s">
        <v>269</v>
      </c>
      <c r="B1" s="57" t="s">
        <v>162</v>
      </c>
      <c r="C1" s="57" t="s">
        <v>917</v>
      </c>
      <c r="D1" s="57" t="s">
        <v>222</v>
      </c>
      <c r="E1" s="57" t="s">
        <v>223</v>
      </c>
      <c r="F1" s="57" t="s">
        <v>224</v>
      </c>
      <c r="G1" s="57" t="s">
        <v>225</v>
      </c>
      <c r="H1" s="57" t="s">
        <v>226</v>
      </c>
      <c r="I1" s="57" t="s">
        <v>227</v>
      </c>
      <c r="J1" s="57" t="s">
        <v>228</v>
      </c>
      <c r="K1" s="57" t="s">
        <v>229</v>
      </c>
      <c r="L1" s="57" t="s">
        <v>230</v>
      </c>
    </row>
    <row r="2" spans="1:12">
      <c r="A2" s="62" t="s">
        <v>270</v>
      </c>
      <c r="B2" s="8" t="s">
        <v>271</v>
      </c>
      <c r="C2" s="23">
        <f>SS!C4</f>
        <v>1</v>
      </c>
      <c r="D2" s="8">
        <f>SS!D4</f>
        <v>0</v>
      </c>
      <c r="E2" s="8">
        <f>SS!E4</f>
        <v>1</v>
      </c>
      <c r="F2" s="8">
        <f>SS!F4</f>
        <v>0</v>
      </c>
      <c r="G2" s="8">
        <f>SS!G4</f>
        <v>1</v>
      </c>
      <c r="H2" s="8">
        <f>SS!H4</f>
        <v>2</v>
      </c>
      <c r="I2" s="8">
        <f>SS!I4</f>
        <v>17</v>
      </c>
      <c r="J2" s="8">
        <f>SS!J4</f>
        <v>20</v>
      </c>
      <c r="K2" s="8">
        <f>SS!K4</f>
        <v>1</v>
      </c>
      <c r="L2" s="8">
        <f>SS!L4</f>
        <v>0</v>
      </c>
    </row>
    <row r="3" spans="1:12">
      <c r="A3" s="63" t="s">
        <v>272</v>
      </c>
      <c r="B3" s="8" t="s">
        <v>273</v>
      </c>
      <c r="C3" s="23">
        <f>SS!C2</f>
        <v>1</v>
      </c>
      <c r="D3" s="8">
        <f>SS!D2</f>
        <v>0</v>
      </c>
      <c r="E3" s="8">
        <f>SS!E2</f>
        <v>0</v>
      </c>
      <c r="F3" s="8">
        <f>SS!F2</f>
        <v>0</v>
      </c>
      <c r="G3" s="8">
        <f>SS!G2</f>
        <v>0</v>
      </c>
      <c r="H3" s="8">
        <f>SS!H2</f>
        <v>0</v>
      </c>
      <c r="I3" s="8">
        <f>SS!I2</f>
        <v>6</v>
      </c>
      <c r="J3" s="8">
        <f>SS!J2</f>
        <v>1</v>
      </c>
      <c r="K3" s="8">
        <f>SS!K2</f>
        <v>1</v>
      </c>
      <c r="L3" s="8">
        <f>SS!L2</f>
        <v>0</v>
      </c>
    </row>
    <row r="4" spans="1:12">
      <c r="A4" s="63" t="s">
        <v>274</v>
      </c>
      <c r="B4" s="8" t="s">
        <v>275</v>
      </c>
      <c r="C4" s="23">
        <f>SS!C10</f>
        <v>3</v>
      </c>
      <c r="D4" s="8">
        <f>SS!D10</f>
        <v>2</v>
      </c>
      <c r="E4" s="8">
        <f>SS!E10</f>
        <v>4</v>
      </c>
      <c r="F4" s="8">
        <f>SS!F10</f>
        <v>27</v>
      </c>
      <c r="G4" s="8">
        <f>SS!G10</f>
        <v>9</v>
      </c>
      <c r="H4" s="8">
        <f>SS!H10</f>
        <v>4</v>
      </c>
      <c r="I4" s="8">
        <f>SS!I10</f>
        <v>0</v>
      </c>
      <c r="J4" s="8">
        <f>SS!J10</f>
        <v>0</v>
      </c>
      <c r="K4" s="8">
        <f>SS!K10</f>
        <v>0</v>
      </c>
      <c r="L4" s="8">
        <f>SS!L10</f>
        <v>0</v>
      </c>
    </row>
    <row r="5" spans="1:12">
      <c r="A5" s="63" t="s">
        <v>276</v>
      </c>
      <c r="B5" s="8" t="s">
        <v>277</v>
      </c>
      <c r="C5" s="23">
        <f>SS!C14</f>
        <v>2</v>
      </c>
      <c r="D5" s="8">
        <f>SS!D14</f>
        <v>33</v>
      </c>
      <c r="E5" s="8">
        <f>SS!E14</f>
        <v>77</v>
      </c>
      <c r="F5" s="8">
        <f>SS!F14</f>
        <v>28</v>
      </c>
      <c r="G5" s="8">
        <f>SS!G14</f>
        <v>14</v>
      </c>
      <c r="H5" s="8">
        <f>SS!H14</f>
        <v>3</v>
      </c>
      <c r="I5" s="8">
        <f>SS!I14</f>
        <v>4</v>
      </c>
      <c r="J5" s="8">
        <f>SS!J14</f>
        <v>4</v>
      </c>
      <c r="K5" s="8">
        <f>SS!K14</f>
        <v>1</v>
      </c>
      <c r="L5" s="8">
        <f>SS!L14</f>
        <v>0</v>
      </c>
    </row>
    <row r="6" spans="1:12">
      <c r="A6" s="63" t="s">
        <v>777</v>
      </c>
      <c r="B6" s="8" t="s">
        <v>749</v>
      </c>
      <c r="C6" s="23">
        <f>SS!C21</f>
        <v>2</v>
      </c>
      <c r="D6" s="8">
        <f>SS!D21</f>
        <v>0</v>
      </c>
      <c r="E6" s="8">
        <f>SS!E21</f>
        <v>9</v>
      </c>
      <c r="F6" s="8">
        <f>SS!F21</f>
        <v>25</v>
      </c>
      <c r="G6" s="8">
        <f>SS!G21</f>
        <v>10</v>
      </c>
      <c r="H6" s="8">
        <f>SS!H21</f>
        <v>5</v>
      </c>
      <c r="I6" s="8">
        <f>SS!I21</f>
        <v>0</v>
      </c>
      <c r="J6" s="8">
        <f>SS!J21</f>
        <v>0</v>
      </c>
      <c r="K6" s="8">
        <f>SS!K21</f>
        <v>0</v>
      </c>
      <c r="L6" s="8">
        <f>SS!L21</f>
        <v>0</v>
      </c>
    </row>
    <row r="7" spans="1:12">
      <c r="A7" s="63" t="s">
        <v>278</v>
      </c>
      <c r="B7" s="8" t="s">
        <v>279</v>
      </c>
      <c r="C7" s="23">
        <f>SS!C25</f>
        <v>1</v>
      </c>
      <c r="D7" s="8">
        <f>SS!D25</f>
        <v>6</v>
      </c>
      <c r="E7" s="8">
        <f>SS!E25</f>
        <v>1</v>
      </c>
      <c r="F7" s="8">
        <f>SS!F25</f>
        <v>0</v>
      </c>
      <c r="G7" s="8">
        <f>SS!G25</f>
        <v>1</v>
      </c>
      <c r="H7" s="8">
        <f>SS!H25</f>
        <v>2</v>
      </c>
      <c r="I7" s="8">
        <f>SS!I25</f>
        <v>1</v>
      </c>
      <c r="J7" s="8">
        <f>SS!J25</f>
        <v>4</v>
      </c>
      <c r="K7" s="8">
        <f>SS!K25</f>
        <v>3</v>
      </c>
      <c r="L7" s="8">
        <f>SS!L25</f>
        <v>0</v>
      </c>
    </row>
    <row r="8" spans="1:12">
      <c r="A8" s="62" t="s">
        <v>280</v>
      </c>
      <c r="B8" s="8" t="s">
        <v>281</v>
      </c>
      <c r="C8" s="23">
        <f>SS!C30</f>
        <v>1</v>
      </c>
      <c r="D8" s="8">
        <f>SS!D30</f>
        <v>0</v>
      </c>
      <c r="E8" s="8">
        <f>SS!E30</f>
        <v>0</v>
      </c>
      <c r="F8" s="8">
        <f>SS!F30</f>
        <v>0</v>
      </c>
      <c r="G8" s="8">
        <f>SS!G30</f>
        <v>0</v>
      </c>
      <c r="H8" s="8">
        <f>SS!H30</f>
        <v>0</v>
      </c>
      <c r="I8" s="8">
        <f>SS!I30</f>
        <v>1</v>
      </c>
      <c r="J8" s="8">
        <f>SS!J30</f>
        <v>3</v>
      </c>
      <c r="K8" s="8">
        <f>SS!K30</f>
        <v>4</v>
      </c>
      <c r="L8" s="8">
        <f>SS!L30</f>
        <v>0</v>
      </c>
    </row>
    <row r="9" spans="1:12">
      <c r="A9" s="63" t="s">
        <v>22</v>
      </c>
      <c r="B9" s="8" t="s">
        <v>206</v>
      </c>
      <c r="C9" s="23">
        <f>SS!C33</f>
        <v>3</v>
      </c>
      <c r="D9" s="8">
        <f>SS!D33</f>
        <v>109</v>
      </c>
      <c r="E9" s="8">
        <f>SS!E33</f>
        <v>66</v>
      </c>
      <c r="F9" s="8">
        <f>SS!F33</f>
        <v>3</v>
      </c>
      <c r="G9" s="8">
        <f>SS!G33</f>
        <v>2</v>
      </c>
      <c r="H9" s="8">
        <f>SS!H33</f>
        <v>0</v>
      </c>
      <c r="I9" s="8">
        <f>SS!I33</f>
        <v>2</v>
      </c>
      <c r="J9" s="8">
        <f>SS!J33</f>
        <v>1</v>
      </c>
      <c r="K9" s="8">
        <f>SS!K33</f>
        <v>0</v>
      </c>
      <c r="L9" s="8">
        <f>SS!L33</f>
        <v>0</v>
      </c>
    </row>
    <row r="10" spans="1:12">
      <c r="A10" s="63" t="s">
        <v>282</v>
      </c>
      <c r="B10" s="8" t="s">
        <v>283</v>
      </c>
      <c r="C10" s="23">
        <f>SS!C39</f>
        <v>1</v>
      </c>
      <c r="D10" s="8">
        <f>SS!D39</f>
        <v>1</v>
      </c>
      <c r="E10" s="8">
        <f>SS!E39</f>
        <v>10</v>
      </c>
      <c r="F10" s="8">
        <f>SS!F39</f>
        <v>22</v>
      </c>
      <c r="G10" s="8">
        <f>SS!G39</f>
        <v>15</v>
      </c>
      <c r="H10" s="8">
        <f>SS!H39</f>
        <v>0</v>
      </c>
      <c r="I10" s="8">
        <f>SS!I39</f>
        <v>1</v>
      </c>
      <c r="J10" s="8">
        <f>SS!J39</f>
        <v>0</v>
      </c>
      <c r="K10" s="8">
        <f>SS!K39</f>
        <v>0</v>
      </c>
      <c r="L10" s="8">
        <f>SS!L39</f>
        <v>0</v>
      </c>
    </row>
    <row r="11" spans="1:12">
      <c r="A11" s="63" t="s">
        <v>284</v>
      </c>
      <c r="B11" s="8" t="s">
        <v>285</v>
      </c>
      <c r="C11" s="23">
        <f>SS!C54</f>
        <v>3</v>
      </c>
      <c r="D11" s="8">
        <f>SS!D54</f>
        <v>6</v>
      </c>
      <c r="E11" s="8">
        <f>SS!E54</f>
        <v>10</v>
      </c>
      <c r="F11" s="8">
        <f>SS!F54</f>
        <v>32</v>
      </c>
      <c r="G11" s="8">
        <f>SS!G54</f>
        <v>20</v>
      </c>
      <c r="H11" s="8">
        <f>SS!H54</f>
        <v>1</v>
      </c>
      <c r="I11" s="8">
        <f>SS!I54</f>
        <v>0</v>
      </c>
      <c r="J11" s="8">
        <f>SS!J54</f>
        <v>2</v>
      </c>
      <c r="K11" s="8">
        <f>SS!K54</f>
        <v>0</v>
      </c>
      <c r="L11" s="8">
        <f>SS!L54</f>
        <v>0</v>
      </c>
    </row>
    <row r="12" spans="1:12">
      <c r="A12" s="63" t="s">
        <v>286</v>
      </c>
      <c r="B12" s="8" t="s">
        <v>287</v>
      </c>
      <c r="C12" s="23">
        <f>SS!C42</f>
        <v>3</v>
      </c>
      <c r="D12" s="8">
        <f>SS!D42</f>
        <v>0</v>
      </c>
      <c r="E12" s="8">
        <f>SS!E42</f>
        <v>0</v>
      </c>
      <c r="F12" s="8">
        <f>SS!F42</f>
        <v>0</v>
      </c>
      <c r="G12" s="8">
        <f>SS!G42</f>
        <v>1</v>
      </c>
      <c r="H12" s="8">
        <f>SS!H42</f>
        <v>4</v>
      </c>
      <c r="I12" s="8">
        <f>SS!I42</f>
        <v>4</v>
      </c>
      <c r="J12" s="8">
        <f>SS!J42</f>
        <v>0</v>
      </c>
      <c r="K12" s="8">
        <f>SS!K42</f>
        <v>0</v>
      </c>
      <c r="L12" s="8">
        <f>SS!L42</f>
        <v>0</v>
      </c>
    </row>
    <row r="13" spans="1:12">
      <c r="A13" s="63" t="s">
        <v>288</v>
      </c>
      <c r="B13" s="8" t="s">
        <v>289</v>
      </c>
      <c r="C13" s="23">
        <f>SS!C49</f>
        <v>3</v>
      </c>
      <c r="D13" s="8">
        <f>SS!D49</f>
        <v>0</v>
      </c>
      <c r="E13" s="8">
        <f>SS!E49</f>
        <v>0</v>
      </c>
      <c r="F13" s="8">
        <f>SS!F49</f>
        <v>1</v>
      </c>
      <c r="G13" s="8">
        <f>SS!G49</f>
        <v>1</v>
      </c>
      <c r="H13" s="8">
        <f>SS!H49</f>
        <v>0</v>
      </c>
      <c r="I13" s="8">
        <f>SS!I49</f>
        <v>0</v>
      </c>
      <c r="J13" s="8">
        <f>SS!J49</f>
        <v>0</v>
      </c>
      <c r="K13" s="8">
        <f>SS!K49</f>
        <v>0</v>
      </c>
      <c r="L13" s="8">
        <f>SS!L49</f>
        <v>0</v>
      </c>
    </row>
    <row r="14" spans="1:12">
      <c r="A14" s="63" t="s">
        <v>750</v>
      </c>
      <c r="B14" s="8" t="s">
        <v>751</v>
      </c>
      <c r="C14" s="23">
        <f>SS!C52</f>
        <v>3</v>
      </c>
      <c r="D14" s="8">
        <f>SS!D52</f>
        <v>0</v>
      </c>
      <c r="E14" s="8">
        <f>SS!E52</f>
        <v>0</v>
      </c>
      <c r="F14" s="8">
        <f>SS!F52</f>
        <v>2</v>
      </c>
      <c r="G14" s="8">
        <f>SS!G52</f>
        <v>0</v>
      </c>
      <c r="H14" s="8">
        <f>SS!H52</f>
        <v>0</v>
      </c>
      <c r="I14" s="8">
        <f>SS!I52</f>
        <v>0</v>
      </c>
      <c r="J14" s="8">
        <f>SS!J52</f>
        <v>0</v>
      </c>
      <c r="K14" s="8">
        <f>SS!K52</f>
        <v>0</v>
      </c>
      <c r="L14" s="8">
        <f>SS!L52</f>
        <v>0</v>
      </c>
    </row>
    <row r="15" spans="1:12">
      <c r="A15" s="63" t="s">
        <v>290</v>
      </c>
      <c r="B15" s="8" t="s">
        <v>291</v>
      </c>
      <c r="C15" s="23">
        <f>SS!C44</f>
        <v>3</v>
      </c>
      <c r="D15" s="8">
        <f>SS!D44</f>
        <v>5</v>
      </c>
      <c r="E15" s="8">
        <f>SS!E44</f>
        <v>1</v>
      </c>
      <c r="F15" s="8">
        <f>SS!F44</f>
        <v>2</v>
      </c>
      <c r="G15" s="8">
        <f>SS!G44</f>
        <v>0</v>
      </c>
      <c r="H15" s="8">
        <f>SS!H44</f>
        <v>0</v>
      </c>
      <c r="I15" s="8">
        <f>SS!I44</f>
        <v>0</v>
      </c>
      <c r="J15" s="8">
        <f>SS!J44</f>
        <v>0</v>
      </c>
      <c r="K15" s="8">
        <f>SS!K44</f>
        <v>0</v>
      </c>
      <c r="L15" s="8">
        <f>SS!L44</f>
        <v>0</v>
      </c>
    </row>
    <row r="16" spans="1:12">
      <c r="A16" s="63" t="s">
        <v>292</v>
      </c>
      <c r="B16" s="8" t="s">
        <v>293</v>
      </c>
      <c r="C16" s="23">
        <f>SS!C83</f>
        <v>1</v>
      </c>
      <c r="D16" s="8">
        <f>SS!D83</f>
        <v>41</v>
      </c>
      <c r="E16" s="8">
        <f>SS!E83</f>
        <v>92</v>
      </c>
      <c r="F16" s="8">
        <f>SS!F83</f>
        <v>22</v>
      </c>
      <c r="G16" s="8">
        <f>SS!G83</f>
        <v>52</v>
      </c>
      <c r="H16" s="8">
        <f>SS!H83</f>
        <v>33</v>
      </c>
      <c r="I16" s="8">
        <f>SS!I83</f>
        <v>69</v>
      </c>
      <c r="J16" s="8">
        <f>SS!J83</f>
        <v>42</v>
      </c>
      <c r="K16" s="8">
        <f>SS!K83</f>
        <v>6</v>
      </c>
      <c r="L16" s="8">
        <f>SS!L83</f>
        <v>1</v>
      </c>
    </row>
    <row r="17" spans="1:12">
      <c r="A17" s="63" t="s">
        <v>294</v>
      </c>
      <c r="B17" s="8" t="s">
        <v>295</v>
      </c>
      <c r="C17" s="23">
        <f>SS!C58</f>
        <v>1</v>
      </c>
      <c r="D17" s="8">
        <f>SS!D58</f>
        <v>6</v>
      </c>
      <c r="E17" s="8">
        <f>SS!E58</f>
        <v>40</v>
      </c>
      <c r="F17" s="8">
        <f>SS!F58</f>
        <v>28</v>
      </c>
      <c r="G17" s="8">
        <f>SS!G58</f>
        <v>19</v>
      </c>
      <c r="H17" s="8">
        <f>SS!H58</f>
        <v>4</v>
      </c>
      <c r="I17" s="8">
        <f>SS!I58</f>
        <v>0</v>
      </c>
      <c r="J17" s="8">
        <f>SS!J58</f>
        <v>7</v>
      </c>
      <c r="K17" s="8">
        <f>SS!K58</f>
        <v>2</v>
      </c>
      <c r="L17" s="8">
        <f>SS!L58</f>
        <v>3</v>
      </c>
    </row>
    <row r="18" spans="1:12">
      <c r="A18" s="63" t="s">
        <v>296</v>
      </c>
      <c r="B18" s="8" t="s">
        <v>297</v>
      </c>
      <c r="C18" s="23">
        <f>SS!C67</f>
        <v>1</v>
      </c>
      <c r="D18" s="8">
        <f>SS!D67</f>
        <v>105</v>
      </c>
      <c r="E18" s="8">
        <f>SS!E67</f>
        <v>101</v>
      </c>
      <c r="F18" s="8">
        <f>SS!F67</f>
        <v>22</v>
      </c>
      <c r="G18" s="8">
        <f>SS!G67</f>
        <v>21</v>
      </c>
      <c r="H18" s="8">
        <f>SS!H67</f>
        <v>3</v>
      </c>
      <c r="I18" s="8">
        <f>SS!I67</f>
        <v>5</v>
      </c>
      <c r="J18" s="8">
        <f>SS!J67</f>
        <v>13</v>
      </c>
      <c r="K18" s="8">
        <f>SS!K67</f>
        <v>26</v>
      </c>
      <c r="L18" s="8">
        <f>SS!L67</f>
        <v>1</v>
      </c>
    </row>
    <row r="19" spans="1:12">
      <c r="A19" s="63" t="s">
        <v>298</v>
      </c>
      <c r="B19" s="8" t="s">
        <v>299</v>
      </c>
      <c r="C19" s="23">
        <f>SS!C74</f>
        <v>1</v>
      </c>
      <c r="D19" s="8">
        <f>SS!D74</f>
        <v>36</v>
      </c>
      <c r="E19" s="8">
        <f>SS!E74</f>
        <v>42</v>
      </c>
      <c r="F19" s="8">
        <f>SS!F74</f>
        <v>21</v>
      </c>
      <c r="G19" s="8">
        <f>SS!G74</f>
        <v>7</v>
      </c>
      <c r="H19" s="8">
        <f>SS!H74</f>
        <v>36</v>
      </c>
      <c r="I19" s="8">
        <f>SS!I74</f>
        <v>27</v>
      </c>
      <c r="J19" s="8">
        <f>SS!J74</f>
        <v>16</v>
      </c>
      <c r="K19" s="8">
        <f>SS!K74</f>
        <v>3</v>
      </c>
      <c r="L19" s="8">
        <f>SS!L74</f>
        <v>0</v>
      </c>
    </row>
    <row r="20" spans="1:12">
      <c r="A20" s="63" t="s">
        <v>300</v>
      </c>
      <c r="B20" s="8" t="s">
        <v>301</v>
      </c>
      <c r="C20" s="23">
        <f>SS!C79</f>
        <v>1</v>
      </c>
      <c r="D20" s="8">
        <f>SS!D79</f>
        <v>0</v>
      </c>
      <c r="E20" s="8">
        <f>SS!E79</f>
        <v>0</v>
      </c>
      <c r="F20" s="8">
        <f>SS!F79</f>
        <v>0</v>
      </c>
      <c r="G20" s="8">
        <f>SS!G79</f>
        <v>0</v>
      </c>
      <c r="H20" s="8">
        <f>SS!H79</f>
        <v>7</v>
      </c>
      <c r="I20" s="8">
        <f>SS!I79</f>
        <v>17</v>
      </c>
      <c r="J20" s="8">
        <f>SS!J79</f>
        <v>1</v>
      </c>
      <c r="K20" s="8">
        <f>SS!K79</f>
        <v>1</v>
      </c>
      <c r="L20" s="8">
        <f>SS!L79</f>
        <v>0</v>
      </c>
    </row>
    <row r="21" spans="1:12">
      <c r="A21" s="63" t="s">
        <v>302</v>
      </c>
      <c r="B21" s="8" t="s">
        <v>303</v>
      </c>
      <c r="C21" s="23">
        <f>SS!C91</f>
        <v>1</v>
      </c>
      <c r="D21" s="8">
        <f>SS!D91</f>
        <v>0</v>
      </c>
      <c r="E21" s="8">
        <f>SS!E91</f>
        <v>0</v>
      </c>
      <c r="F21" s="8">
        <f>SS!F91</f>
        <v>0</v>
      </c>
      <c r="G21" s="8">
        <f>SS!G91</f>
        <v>2</v>
      </c>
      <c r="H21" s="8">
        <f>SS!H91</f>
        <v>12</v>
      </c>
      <c r="I21" s="8">
        <f>SS!I91</f>
        <v>16</v>
      </c>
      <c r="J21" s="8">
        <f>SS!J91</f>
        <v>9</v>
      </c>
      <c r="K21" s="8">
        <f>SS!K91</f>
        <v>0</v>
      </c>
      <c r="L21" s="8">
        <f>SS!L91</f>
        <v>0</v>
      </c>
    </row>
    <row r="22" spans="1:12">
      <c r="A22" s="63" t="s">
        <v>752</v>
      </c>
      <c r="B22" s="8" t="s">
        <v>753</v>
      </c>
      <c r="C22" s="23">
        <f>SS!C94</f>
        <v>3</v>
      </c>
      <c r="D22" s="8">
        <f>SS!D94</f>
        <v>2</v>
      </c>
      <c r="E22" s="8">
        <f>SS!E94</f>
        <v>0</v>
      </c>
      <c r="F22" s="8">
        <f>SS!F94</f>
        <v>3</v>
      </c>
      <c r="G22" s="8">
        <f>SS!G94</f>
        <v>2</v>
      </c>
      <c r="H22" s="8">
        <f>SS!H94</f>
        <v>1</v>
      </c>
      <c r="I22" s="8">
        <f>SS!I94</f>
        <v>0</v>
      </c>
      <c r="J22" s="8">
        <f>SS!J94</f>
        <v>0</v>
      </c>
      <c r="K22" s="8">
        <f>SS!K94</f>
        <v>0</v>
      </c>
      <c r="L22" s="8">
        <f>SS!L94</f>
        <v>0</v>
      </c>
    </row>
    <row r="23" spans="1:12">
      <c r="A23" s="63" t="s">
        <v>304</v>
      </c>
      <c r="B23" s="8" t="s">
        <v>305</v>
      </c>
      <c r="C23" s="23">
        <f>SS!C102</f>
        <v>2</v>
      </c>
      <c r="D23" s="8">
        <f>SS!D102</f>
        <v>0</v>
      </c>
      <c r="E23" s="8">
        <f>SS!E102</f>
        <v>8</v>
      </c>
      <c r="F23" s="8">
        <f>SS!F102</f>
        <v>130</v>
      </c>
      <c r="G23" s="8">
        <f>SS!G102</f>
        <v>21</v>
      </c>
      <c r="H23" s="8">
        <f>SS!H102</f>
        <v>3</v>
      </c>
      <c r="I23" s="8">
        <f>SS!I102</f>
        <v>6</v>
      </c>
      <c r="J23" s="8">
        <f>SS!J102</f>
        <v>4</v>
      </c>
      <c r="K23" s="8">
        <f>SS!K102</f>
        <v>3</v>
      </c>
      <c r="L23" s="8">
        <f>SS!L102</f>
        <v>0</v>
      </c>
    </row>
    <row r="24" spans="1:12">
      <c r="A24" s="63" t="s">
        <v>873</v>
      </c>
      <c r="B24" s="8" t="s">
        <v>874</v>
      </c>
      <c r="C24" s="23">
        <f>SS!C117</f>
        <v>1</v>
      </c>
      <c r="D24" s="8">
        <f>SS!D117</f>
        <v>0</v>
      </c>
      <c r="E24" s="8">
        <f>SS!E117</f>
        <v>0</v>
      </c>
      <c r="F24" s="8">
        <f>SS!F117</f>
        <v>0</v>
      </c>
      <c r="G24" s="8">
        <f>SS!G117</f>
        <v>0</v>
      </c>
      <c r="H24" s="8">
        <f>SS!H117</f>
        <v>0</v>
      </c>
      <c r="I24" s="8">
        <f>SS!I117</f>
        <v>0</v>
      </c>
      <c r="J24" s="8">
        <f>SS!J117</f>
        <v>0</v>
      </c>
      <c r="K24" s="8">
        <f>SS!K117</f>
        <v>4</v>
      </c>
      <c r="L24" s="8">
        <f>SS!L117</f>
        <v>0</v>
      </c>
    </row>
    <row r="25" spans="1:12">
      <c r="A25" s="63" t="s">
        <v>306</v>
      </c>
      <c r="B25" s="8" t="s">
        <v>307</v>
      </c>
      <c r="C25" s="23">
        <f>SS!C140</f>
        <v>1</v>
      </c>
      <c r="D25" s="8">
        <f>SS!D140</f>
        <v>1</v>
      </c>
      <c r="E25" s="8">
        <f>SS!E140</f>
        <v>10</v>
      </c>
      <c r="F25" s="8">
        <f>SS!F140</f>
        <v>139</v>
      </c>
      <c r="G25" s="8">
        <f>SS!G140</f>
        <v>204</v>
      </c>
      <c r="H25" s="8">
        <f>SS!H140</f>
        <v>175</v>
      </c>
      <c r="I25" s="8">
        <f>SS!I140</f>
        <v>201</v>
      </c>
      <c r="J25" s="8">
        <f>SS!J140</f>
        <v>54</v>
      </c>
      <c r="K25" s="8">
        <f>SS!K140</f>
        <v>1</v>
      </c>
      <c r="L25" s="8">
        <f>SS!L140</f>
        <v>0</v>
      </c>
    </row>
    <row r="26" spans="1:12">
      <c r="A26" s="63" t="s">
        <v>308</v>
      </c>
      <c r="B26" s="8" t="s">
        <v>309</v>
      </c>
      <c r="C26" s="23">
        <f>SS!C131</f>
        <v>1</v>
      </c>
      <c r="D26" s="8">
        <f>SS!D131</f>
        <v>5</v>
      </c>
      <c r="E26" s="8">
        <f>SS!E131</f>
        <v>124</v>
      </c>
      <c r="F26" s="8">
        <f>SS!F131</f>
        <v>642</v>
      </c>
      <c r="G26" s="8">
        <f>SS!G131</f>
        <v>236</v>
      </c>
      <c r="H26" s="8">
        <f>SS!H131</f>
        <v>17</v>
      </c>
      <c r="I26" s="8">
        <f>SS!I131</f>
        <v>33</v>
      </c>
      <c r="J26" s="8">
        <f>SS!J131</f>
        <v>22</v>
      </c>
      <c r="K26" s="8">
        <f>SS!K131</f>
        <v>13</v>
      </c>
      <c r="L26" s="8">
        <f>SS!L131</f>
        <v>0</v>
      </c>
    </row>
    <row r="27" spans="1:12">
      <c r="A27" s="63" t="s">
        <v>310</v>
      </c>
      <c r="B27" s="8" t="s">
        <v>311</v>
      </c>
      <c r="C27" s="23">
        <f>SS!C109</f>
        <v>1</v>
      </c>
      <c r="D27" s="8">
        <f>SS!D109</f>
        <v>11</v>
      </c>
      <c r="E27" s="8">
        <f>SS!E109</f>
        <v>44</v>
      </c>
      <c r="F27" s="8">
        <f>SS!F109</f>
        <v>270</v>
      </c>
      <c r="G27" s="8">
        <f>SS!G109</f>
        <v>414</v>
      </c>
      <c r="H27" s="8">
        <f>SS!H109</f>
        <v>210</v>
      </c>
      <c r="I27" s="8">
        <f>SS!I109</f>
        <v>107</v>
      </c>
      <c r="J27" s="8">
        <f>SS!J109</f>
        <v>36</v>
      </c>
      <c r="K27" s="8">
        <f>SS!K109</f>
        <v>5</v>
      </c>
      <c r="L27" s="8">
        <f>SS!L109</f>
        <v>1</v>
      </c>
    </row>
    <row r="28" spans="1:12">
      <c r="A28" s="63" t="s">
        <v>312</v>
      </c>
      <c r="B28" s="8" t="s">
        <v>313</v>
      </c>
      <c r="C28" s="23">
        <f>SS!C96</f>
        <v>2</v>
      </c>
      <c r="D28" s="8">
        <f>SS!D96</f>
        <v>42</v>
      </c>
      <c r="E28" s="8">
        <f>SS!E96</f>
        <v>220</v>
      </c>
      <c r="F28" s="8">
        <f>SS!F96</f>
        <v>323</v>
      </c>
      <c r="G28" s="8">
        <f>SS!G96</f>
        <v>191</v>
      </c>
      <c r="H28" s="8">
        <f>SS!H96</f>
        <v>102</v>
      </c>
      <c r="I28" s="8">
        <f>SS!I96</f>
        <v>8</v>
      </c>
      <c r="J28" s="8">
        <f>SS!J96</f>
        <v>0</v>
      </c>
      <c r="K28" s="8">
        <f>SS!K96</f>
        <v>0</v>
      </c>
      <c r="L28" s="8">
        <f>SS!L96</f>
        <v>0</v>
      </c>
    </row>
    <row r="29" spans="1:12">
      <c r="A29" s="63" t="s">
        <v>314</v>
      </c>
      <c r="B29" s="8" t="s">
        <v>315</v>
      </c>
      <c r="C29" s="23">
        <f>SS!C119</f>
        <v>2</v>
      </c>
      <c r="D29" s="8">
        <f>SS!D119</f>
        <v>44</v>
      </c>
      <c r="E29" s="8">
        <f>SS!E119</f>
        <v>171</v>
      </c>
      <c r="F29" s="8">
        <f>SS!F119</f>
        <v>49</v>
      </c>
      <c r="G29" s="8">
        <f>SS!G119</f>
        <v>9</v>
      </c>
      <c r="H29" s="8">
        <f>SS!H119</f>
        <v>8</v>
      </c>
      <c r="I29" s="8">
        <f>SS!I119</f>
        <v>16</v>
      </c>
      <c r="J29" s="8">
        <f>SS!J119</f>
        <v>1</v>
      </c>
      <c r="K29" s="8">
        <f>SS!K119</f>
        <v>0</v>
      </c>
      <c r="L29" s="8">
        <f>SS!L119</f>
        <v>0</v>
      </c>
    </row>
    <row r="30" spans="1:12" ht="15" customHeight="1">
      <c r="A30" s="63" t="s">
        <v>316</v>
      </c>
      <c r="B30" s="8" t="s">
        <v>317</v>
      </c>
      <c r="C30" s="23">
        <f>SS!C125</f>
        <v>1</v>
      </c>
      <c r="D30" s="8">
        <f>SS!D125</f>
        <v>21</v>
      </c>
      <c r="E30" s="8">
        <f>SS!E125</f>
        <v>52</v>
      </c>
      <c r="F30" s="8">
        <f>SS!F125</f>
        <v>192</v>
      </c>
      <c r="G30" s="8">
        <f>SS!G125</f>
        <v>7</v>
      </c>
      <c r="H30" s="8">
        <f>SS!H125</f>
        <v>30</v>
      </c>
      <c r="I30" s="8">
        <f>SS!I125</f>
        <v>21</v>
      </c>
      <c r="J30" s="8">
        <f>SS!J125</f>
        <v>13</v>
      </c>
      <c r="K30" s="8">
        <f>SS!K125</f>
        <v>1</v>
      </c>
      <c r="L30" s="8">
        <f>SS!L125</f>
        <v>0</v>
      </c>
    </row>
    <row r="31" spans="1:12">
      <c r="A31" s="63" t="s">
        <v>318</v>
      </c>
      <c r="B31" s="8" t="s">
        <v>319</v>
      </c>
      <c r="C31" s="23">
        <f>SS!C147</f>
        <v>2</v>
      </c>
      <c r="D31" s="8">
        <f>SS!D147</f>
        <v>0</v>
      </c>
      <c r="E31" s="8">
        <f>SS!E147</f>
        <v>0</v>
      </c>
      <c r="F31" s="8">
        <f>SS!F147</f>
        <v>3</v>
      </c>
      <c r="G31" s="8">
        <f>SS!G147</f>
        <v>12</v>
      </c>
      <c r="H31" s="8">
        <f>SS!H147</f>
        <v>5</v>
      </c>
      <c r="I31" s="8">
        <f>SS!I147</f>
        <v>1</v>
      </c>
      <c r="J31" s="8">
        <f>SS!J147</f>
        <v>1</v>
      </c>
      <c r="K31" s="8">
        <f>SS!K147</f>
        <v>1</v>
      </c>
      <c r="L31" s="8">
        <f>SS!L147</f>
        <v>0</v>
      </c>
    </row>
    <row r="32" spans="1:12">
      <c r="A32" s="63" t="s">
        <v>955</v>
      </c>
      <c r="B32" s="8" t="s">
        <v>956</v>
      </c>
      <c r="C32" s="23">
        <f>SS!C152</f>
        <v>1</v>
      </c>
      <c r="D32" s="8">
        <f>SS!D152</f>
        <v>1</v>
      </c>
      <c r="E32" s="8">
        <f>SS!E152</f>
        <v>7</v>
      </c>
      <c r="F32" s="8">
        <f>SS!F152</f>
        <v>38</v>
      </c>
      <c r="G32" s="8">
        <f>SS!G152</f>
        <v>0</v>
      </c>
      <c r="H32" s="8">
        <f>SS!H152</f>
        <v>0</v>
      </c>
      <c r="I32" s="8">
        <f>SS!I152</f>
        <v>0</v>
      </c>
      <c r="J32" s="8">
        <f>SS!J152</f>
        <v>0</v>
      </c>
      <c r="K32" s="8">
        <f>SS!K152</f>
        <v>0</v>
      </c>
      <c r="L32" s="8">
        <f>SS!L152</f>
        <v>0</v>
      </c>
    </row>
    <row r="33" spans="1:12">
      <c r="A33" s="63" t="s">
        <v>320</v>
      </c>
      <c r="B33" s="8" t="s">
        <v>321</v>
      </c>
      <c r="C33" s="23">
        <f>SS!C162</f>
        <v>1</v>
      </c>
      <c r="D33" s="8">
        <f>SS!D162</f>
        <v>0</v>
      </c>
      <c r="E33" s="8">
        <f>SS!E162</f>
        <v>0</v>
      </c>
      <c r="F33" s="8">
        <f>SS!F162</f>
        <v>0</v>
      </c>
      <c r="G33" s="8">
        <f>SS!G162</f>
        <v>0</v>
      </c>
      <c r="H33" s="8">
        <f>SS!H162</f>
        <v>0</v>
      </c>
      <c r="I33" s="8">
        <f>SS!I162</f>
        <v>5</v>
      </c>
      <c r="J33" s="8">
        <f>SS!J162</f>
        <v>5</v>
      </c>
      <c r="K33" s="8">
        <f>SS!K162</f>
        <v>0</v>
      </c>
      <c r="L33" s="8">
        <f>SS!L162</f>
        <v>0</v>
      </c>
    </row>
    <row r="34" spans="1:12">
      <c r="A34" s="63" t="s">
        <v>322</v>
      </c>
      <c r="B34" s="8" t="s">
        <v>323</v>
      </c>
      <c r="C34" s="23">
        <f>SS!C154</f>
        <v>3</v>
      </c>
      <c r="D34" s="8">
        <f>SS!D154</f>
        <v>3</v>
      </c>
      <c r="E34" s="8">
        <f>SS!E154</f>
        <v>0</v>
      </c>
      <c r="F34" s="8">
        <f>SS!F154</f>
        <v>0</v>
      </c>
      <c r="G34" s="8">
        <f>SS!G154</f>
        <v>0</v>
      </c>
      <c r="H34" s="8">
        <f>SS!H154</f>
        <v>0</v>
      </c>
      <c r="I34" s="8">
        <f>SS!I154</f>
        <v>0</v>
      </c>
      <c r="J34" s="8">
        <f>SS!J154</f>
        <v>0</v>
      </c>
      <c r="K34" s="8">
        <f>SS!K154</f>
        <v>0</v>
      </c>
      <c r="L34" s="8">
        <f>SS!L154</f>
        <v>0</v>
      </c>
    </row>
    <row r="35" spans="1:12">
      <c r="A35" s="72" t="s">
        <v>324</v>
      </c>
      <c r="B35" s="8" t="s">
        <v>325</v>
      </c>
      <c r="C35" s="23">
        <f>SS!C156</f>
        <v>1</v>
      </c>
      <c r="D35" s="8">
        <f>SS!D156</f>
        <v>18</v>
      </c>
      <c r="E35" s="8">
        <f>SS!E156</f>
        <v>6</v>
      </c>
      <c r="F35" s="8">
        <f>SS!F156</f>
        <v>17</v>
      </c>
      <c r="G35" s="8">
        <f>SS!G156</f>
        <v>9</v>
      </c>
      <c r="H35" s="8">
        <f>SS!H156</f>
        <v>7</v>
      </c>
      <c r="I35" s="8">
        <f>SS!I156</f>
        <v>1</v>
      </c>
      <c r="J35" s="8">
        <f>SS!J156</f>
        <v>0</v>
      </c>
      <c r="K35" s="8">
        <f>SS!K156</f>
        <v>0</v>
      </c>
      <c r="L35" s="8">
        <f>SS!L156</f>
        <v>0</v>
      </c>
    </row>
    <row r="36" spans="1:12">
      <c r="A36" s="63" t="s">
        <v>326</v>
      </c>
      <c r="B36" s="8" t="s">
        <v>327</v>
      </c>
      <c r="C36" s="23">
        <f>SS!C165</f>
        <v>3</v>
      </c>
      <c r="D36" s="8">
        <f>SS!D165</f>
        <v>0</v>
      </c>
      <c r="E36" s="8">
        <f>SS!E165</f>
        <v>2</v>
      </c>
      <c r="F36" s="8">
        <f>SS!F165</f>
        <v>1</v>
      </c>
      <c r="G36" s="8">
        <f>SS!G165</f>
        <v>0</v>
      </c>
      <c r="H36" s="8">
        <f>SS!H165</f>
        <v>0</v>
      </c>
      <c r="I36" s="8">
        <f>SS!I165</f>
        <v>0</v>
      </c>
      <c r="J36" s="8">
        <f>SS!J165</f>
        <v>0</v>
      </c>
      <c r="K36" s="8">
        <f>SS!K165</f>
        <v>0</v>
      </c>
      <c r="L36" s="8">
        <f>SS!L165</f>
        <v>0</v>
      </c>
    </row>
    <row r="37" spans="1:12">
      <c r="A37" s="63" t="s">
        <v>328</v>
      </c>
      <c r="B37" s="8" t="s">
        <v>329</v>
      </c>
      <c r="C37" s="23">
        <f>SS!C167</f>
        <v>3</v>
      </c>
      <c r="D37" s="8">
        <f>SS!D167</f>
        <v>0</v>
      </c>
      <c r="E37" s="8">
        <f>SS!E167</f>
        <v>0</v>
      </c>
      <c r="F37" s="8">
        <f>SS!F167</f>
        <v>1</v>
      </c>
      <c r="G37" s="8">
        <f>SS!G167</f>
        <v>0</v>
      </c>
      <c r="H37" s="8">
        <f>SS!H167</f>
        <v>1</v>
      </c>
      <c r="I37" s="8">
        <f>SS!I167</f>
        <v>0</v>
      </c>
      <c r="J37" s="8">
        <f>SS!J167</f>
        <v>0</v>
      </c>
      <c r="K37" s="8">
        <f>SS!K167</f>
        <v>0</v>
      </c>
      <c r="L37" s="8">
        <f>SS!L167</f>
        <v>0</v>
      </c>
    </row>
    <row r="38" spans="1:12">
      <c r="A38" s="63" t="s">
        <v>330</v>
      </c>
      <c r="B38" s="8" t="s">
        <v>331</v>
      </c>
      <c r="C38" s="23">
        <f>SS!C169</f>
        <v>3</v>
      </c>
      <c r="D38" s="8">
        <f>SS!D169</f>
        <v>1</v>
      </c>
      <c r="E38" s="8">
        <f>SS!E169</f>
        <v>7</v>
      </c>
      <c r="F38" s="8">
        <f>SS!F169</f>
        <v>12</v>
      </c>
      <c r="G38" s="8">
        <f>SS!G169</f>
        <v>3</v>
      </c>
      <c r="H38" s="8">
        <f>SS!H169</f>
        <v>0</v>
      </c>
      <c r="I38" s="8">
        <f>SS!I169</f>
        <v>0</v>
      </c>
      <c r="J38" s="8">
        <f>SS!J169</f>
        <v>0</v>
      </c>
      <c r="K38" s="8">
        <f>SS!K169</f>
        <v>0</v>
      </c>
      <c r="L38" s="8">
        <f>SS!L169</f>
        <v>0</v>
      </c>
    </row>
    <row r="39" spans="1:12">
      <c r="A39" s="63" t="s">
        <v>332</v>
      </c>
      <c r="B39" s="8" t="s">
        <v>333</v>
      </c>
      <c r="C39" s="23">
        <f>SS!C172</f>
        <v>1</v>
      </c>
      <c r="D39" s="8">
        <f>SS!D172</f>
        <v>52</v>
      </c>
      <c r="E39" s="8">
        <f>SS!E172</f>
        <v>38</v>
      </c>
      <c r="F39" s="8">
        <f>SS!F172</f>
        <v>30</v>
      </c>
      <c r="G39" s="8">
        <f>SS!G172</f>
        <v>1</v>
      </c>
      <c r="H39" s="8">
        <f>SS!H172</f>
        <v>0</v>
      </c>
      <c r="I39" s="8">
        <f>SS!I172</f>
        <v>0</v>
      </c>
      <c r="J39" s="8">
        <f>SS!J172</f>
        <v>2</v>
      </c>
      <c r="K39" s="8">
        <f>SS!K172</f>
        <v>4</v>
      </c>
      <c r="L39" s="8">
        <f>SS!L172</f>
        <v>0</v>
      </c>
    </row>
    <row r="40" spans="1:12">
      <c r="A40" s="63" t="s">
        <v>334</v>
      </c>
      <c r="B40" s="8" t="s">
        <v>335</v>
      </c>
      <c r="C40" s="23">
        <f>SS!C188</f>
        <v>1</v>
      </c>
      <c r="D40" s="8">
        <f>SS!D188</f>
        <v>0</v>
      </c>
      <c r="E40" s="8">
        <f>SS!E188</f>
        <v>0</v>
      </c>
      <c r="F40" s="8">
        <f>SS!F188</f>
        <v>0</v>
      </c>
      <c r="G40" s="8">
        <f>SS!G188</f>
        <v>0</v>
      </c>
      <c r="H40" s="8">
        <f>SS!H188</f>
        <v>1</v>
      </c>
      <c r="I40" s="8">
        <f>SS!I188</f>
        <v>0</v>
      </c>
      <c r="J40" s="8">
        <f>SS!J188</f>
        <v>10</v>
      </c>
      <c r="K40" s="8">
        <f>SS!K188</f>
        <v>7</v>
      </c>
      <c r="L40" s="8">
        <f>SS!L188</f>
        <v>0</v>
      </c>
    </row>
    <row r="41" spans="1:12">
      <c r="A41" s="63" t="s">
        <v>336</v>
      </c>
      <c r="B41" s="8" t="s">
        <v>337</v>
      </c>
      <c r="C41" s="23">
        <f>SS!C177</f>
        <v>1</v>
      </c>
      <c r="D41" s="8">
        <f>SS!D177</f>
        <v>0</v>
      </c>
      <c r="E41" s="8">
        <f>SS!E177</f>
        <v>0</v>
      </c>
      <c r="F41" s="8">
        <f>SS!F177</f>
        <v>0</v>
      </c>
      <c r="G41" s="8">
        <f>SS!G177</f>
        <v>0</v>
      </c>
      <c r="H41" s="8">
        <f>SS!H177</f>
        <v>2</v>
      </c>
      <c r="I41" s="8">
        <f>SS!I177</f>
        <v>9</v>
      </c>
      <c r="J41" s="8">
        <f>SS!J177</f>
        <v>6</v>
      </c>
      <c r="K41" s="8">
        <f>SS!K177</f>
        <v>0</v>
      </c>
      <c r="L41" s="8">
        <f>SS!L177</f>
        <v>0</v>
      </c>
    </row>
    <row r="42" spans="1:12">
      <c r="A42" s="63" t="s">
        <v>338</v>
      </c>
      <c r="B42" s="8" t="s">
        <v>339</v>
      </c>
      <c r="C42" s="23">
        <f>SS!C180</f>
        <v>1</v>
      </c>
      <c r="D42" s="8">
        <f>SS!D180</f>
        <v>9</v>
      </c>
      <c r="E42" s="8">
        <f>SS!E180</f>
        <v>82</v>
      </c>
      <c r="F42" s="8">
        <f>SS!F180</f>
        <v>183</v>
      </c>
      <c r="G42" s="8">
        <f>SS!G180</f>
        <v>28</v>
      </c>
      <c r="H42" s="8">
        <f>SS!H180</f>
        <v>16</v>
      </c>
      <c r="I42" s="8">
        <f>SS!I180</f>
        <v>98</v>
      </c>
      <c r="J42" s="8">
        <f>SS!J180</f>
        <v>75</v>
      </c>
      <c r="K42" s="8">
        <f>SS!K180</f>
        <v>1</v>
      </c>
      <c r="L42" s="8">
        <f>SS!L180</f>
        <v>3</v>
      </c>
    </row>
    <row r="43" spans="1:12" ht="15.75" customHeight="1">
      <c r="A43" s="73" t="s">
        <v>756</v>
      </c>
      <c r="B43" s="8" t="s">
        <v>757</v>
      </c>
      <c r="C43" s="23">
        <f>SS!C190</f>
        <v>2</v>
      </c>
      <c r="D43" s="8">
        <f>SS!D190</f>
        <v>5</v>
      </c>
      <c r="E43" s="8">
        <f>SS!E190</f>
        <v>33</v>
      </c>
      <c r="F43" s="8">
        <f>SS!F190</f>
        <v>135</v>
      </c>
      <c r="G43" s="8">
        <f>SS!G190</f>
        <v>23</v>
      </c>
      <c r="H43" s="8">
        <f>SS!H190</f>
        <v>2</v>
      </c>
      <c r="I43" s="8">
        <f>SS!I190</f>
        <v>2</v>
      </c>
      <c r="J43" s="8">
        <f>SS!J190</f>
        <v>0</v>
      </c>
      <c r="K43" s="8">
        <f>SS!K190</f>
        <v>0</v>
      </c>
      <c r="L43" s="8">
        <f>SS!L190</f>
        <v>0</v>
      </c>
    </row>
    <row r="44" spans="1:12">
      <c r="A44" s="63" t="s">
        <v>340</v>
      </c>
      <c r="B44" s="8" t="s">
        <v>341</v>
      </c>
      <c r="C44" s="23">
        <f>SS!C194</f>
        <v>2</v>
      </c>
      <c r="D44" s="8">
        <f>SS!D194</f>
        <v>0</v>
      </c>
      <c r="E44" s="8">
        <f>SS!E194</f>
        <v>0</v>
      </c>
      <c r="F44" s="8">
        <f>SS!F194</f>
        <v>1</v>
      </c>
      <c r="G44" s="8">
        <f>SS!G194</f>
        <v>0</v>
      </c>
      <c r="H44" s="8">
        <f>SS!H194</f>
        <v>0</v>
      </c>
      <c r="I44" s="8">
        <f>SS!I194</f>
        <v>2</v>
      </c>
      <c r="J44" s="8">
        <f>SS!J194</f>
        <v>5</v>
      </c>
      <c r="K44" s="8">
        <f>SS!K194</f>
        <v>0</v>
      </c>
      <c r="L44" s="8">
        <f>SS!L194</f>
        <v>0</v>
      </c>
    </row>
    <row r="45" spans="1:12">
      <c r="A45" s="63" t="s">
        <v>754</v>
      </c>
      <c r="B45" s="8" t="s">
        <v>755</v>
      </c>
      <c r="C45" s="23">
        <f>SS!C197</f>
        <v>2</v>
      </c>
      <c r="D45" s="8">
        <f>SS!D197</f>
        <v>1</v>
      </c>
      <c r="E45" s="8">
        <f>SS!E197</f>
        <v>10</v>
      </c>
      <c r="F45" s="8">
        <f>SS!F197</f>
        <v>17</v>
      </c>
      <c r="G45" s="8">
        <f>SS!G197</f>
        <v>5</v>
      </c>
      <c r="H45" s="8">
        <f>SS!H197</f>
        <v>2</v>
      </c>
      <c r="I45" s="8">
        <f>SS!I197</f>
        <v>0</v>
      </c>
      <c r="J45" s="8">
        <f>SS!J197</f>
        <v>0</v>
      </c>
      <c r="K45" s="8">
        <f>SS!K197</f>
        <v>0</v>
      </c>
      <c r="L45" s="8">
        <f>SS!L197</f>
        <v>0</v>
      </c>
    </row>
    <row r="46" spans="1:12">
      <c r="A46" s="63" t="s">
        <v>758</v>
      </c>
      <c r="B46" s="8" t="s">
        <v>759</v>
      </c>
      <c r="C46" s="23">
        <f>SS!C202</f>
        <v>3</v>
      </c>
      <c r="D46" s="8">
        <f>SS!D202</f>
        <v>11</v>
      </c>
      <c r="E46" s="8">
        <f>SS!E202</f>
        <v>5</v>
      </c>
      <c r="F46" s="8">
        <f>SS!F202</f>
        <v>6</v>
      </c>
      <c r="G46" s="8">
        <f>SS!G202</f>
        <v>4</v>
      </c>
      <c r="H46" s="8">
        <f>SS!H202</f>
        <v>0</v>
      </c>
      <c r="I46" s="8">
        <f>SS!I202</f>
        <v>0</v>
      </c>
      <c r="J46" s="8">
        <f>SS!J202</f>
        <v>0</v>
      </c>
      <c r="K46" s="8">
        <f>SS!K202</f>
        <v>0</v>
      </c>
      <c r="L46" s="8">
        <f>SS!L202</f>
        <v>0</v>
      </c>
    </row>
    <row r="47" spans="1:12">
      <c r="A47" s="63" t="s">
        <v>342</v>
      </c>
      <c r="B47" s="8" t="s">
        <v>343</v>
      </c>
      <c r="C47" s="23">
        <f>SS!C205</f>
        <v>3</v>
      </c>
      <c r="D47" s="8">
        <f>SS!D205</f>
        <v>9</v>
      </c>
      <c r="E47" s="8">
        <f>SS!E205</f>
        <v>12</v>
      </c>
      <c r="F47" s="8">
        <f>SS!F205</f>
        <v>2</v>
      </c>
      <c r="G47" s="8">
        <f>SS!G205</f>
        <v>2</v>
      </c>
      <c r="H47" s="8">
        <f>SS!H205</f>
        <v>0</v>
      </c>
      <c r="I47" s="8">
        <f>SS!I205</f>
        <v>0</v>
      </c>
      <c r="J47" s="8">
        <f>SS!J205</f>
        <v>0</v>
      </c>
      <c r="K47" s="8">
        <f>SS!K205</f>
        <v>0</v>
      </c>
      <c r="L47" s="8">
        <f>SS!L205</f>
        <v>0</v>
      </c>
    </row>
    <row r="48" spans="1:12">
      <c r="A48" s="63" t="s">
        <v>207</v>
      </c>
      <c r="B48" s="8" t="s">
        <v>344</v>
      </c>
      <c r="C48" s="23">
        <f>SS!C209</f>
        <v>3</v>
      </c>
      <c r="D48" s="8">
        <f>SS!D209</f>
        <v>499</v>
      </c>
      <c r="E48" s="8">
        <f>SS!E209</f>
        <v>207</v>
      </c>
      <c r="F48" s="8">
        <f>SS!F209</f>
        <v>11</v>
      </c>
      <c r="G48" s="8">
        <f>SS!G209</f>
        <v>2</v>
      </c>
      <c r="H48" s="8">
        <f>SS!H209</f>
        <v>0</v>
      </c>
      <c r="I48" s="8">
        <f>SS!I209</f>
        <v>1</v>
      </c>
      <c r="J48" s="8">
        <f>SS!J209</f>
        <v>0</v>
      </c>
      <c r="K48" s="8">
        <f>SS!K209</f>
        <v>0</v>
      </c>
      <c r="L48" s="8">
        <f>SS!L209</f>
        <v>0</v>
      </c>
    </row>
    <row r="49" spans="1:12">
      <c r="A49" s="63" t="s">
        <v>30</v>
      </c>
      <c r="B49" s="8" t="s">
        <v>345</v>
      </c>
      <c r="C49" s="23">
        <f>SS!C229</f>
        <v>1</v>
      </c>
      <c r="D49" s="8">
        <f>SS!D229</f>
        <v>0</v>
      </c>
      <c r="E49" s="8">
        <f>SS!E229</f>
        <v>0</v>
      </c>
      <c r="F49" s="8">
        <f>SS!F229</f>
        <v>0</v>
      </c>
      <c r="G49" s="8">
        <f>SS!G229</f>
        <v>0</v>
      </c>
      <c r="H49" s="8">
        <f>SS!H229</f>
        <v>1</v>
      </c>
      <c r="I49" s="8">
        <f>SS!I229</f>
        <v>11</v>
      </c>
      <c r="J49" s="8">
        <f>SS!J229</f>
        <v>59</v>
      </c>
      <c r="K49" s="8">
        <f>SS!K229</f>
        <v>8</v>
      </c>
      <c r="L49" s="8">
        <f>SS!L229</f>
        <v>3</v>
      </c>
    </row>
    <row r="50" spans="1:12">
      <c r="A50" s="63" t="s">
        <v>346</v>
      </c>
      <c r="B50" s="8" t="s">
        <v>210</v>
      </c>
      <c r="C50" s="23">
        <f>SS!C216</f>
        <v>1</v>
      </c>
      <c r="D50" s="8">
        <f>SS!D216</f>
        <v>34</v>
      </c>
      <c r="E50" s="8">
        <f>SS!E216</f>
        <v>104</v>
      </c>
      <c r="F50" s="8">
        <f>SS!F216</f>
        <v>99</v>
      </c>
      <c r="G50" s="8">
        <f>SS!G216</f>
        <v>26</v>
      </c>
      <c r="H50" s="8">
        <f>SS!H216</f>
        <v>44</v>
      </c>
      <c r="I50" s="8">
        <f>SS!I216</f>
        <v>21</v>
      </c>
      <c r="J50" s="8">
        <f>SS!J216</f>
        <v>0</v>
      </c>
      <c r="K50" s="8">
        <f>SS!K216</f>
        <v>6</v>
      </c>
      <c r="L50" s="8">
        <f>SS!L216</f>
        <v>1</v>
      </c>
    </row>
    <row r="51" spans="1:12">
      <c r="A51" s="63" t="s">
        <v>347</v>
      </c>
      <c r="B51" s="8" t="s">
        <v>348</v>
      </c>
      <c r="C51" s="23">
        <f>SS!C225</f>
        <v>1</v>
      </c>
      <c r="D51" s="8">
        <f>SS!D225</f>
        <v>42</v>
      </c>
      <c r="E51" s="8">
        <f>SS!E225</f>
        <v>21</v>
      </c>
      <c r="F51" s="8">
        <f>SS!F225</f>
        <v>14</v>
      </c>
      <c r="G51" s="8">
        <f>SS!G225</f>
        <v>0</v>
      </c>
      <c r="H51" s="8">
        <f>SS!H225</f>
        <v>0</v>
      </c>
      <c r="I51" s="8">
        <f>SS!I225</f>
        <v>0</v>
      </c>
      <c r="J51" s="8">
        <f>SS!J225</f>
        <v>0</v>
      </c>
      <c r="K51" s="8">
        <f>SS!K225</f>
        <v>0</v>
      </c>
      <c r="L51" s="8">
        <f>SS!L225</f>
        <v>0</v>
      </c>
    </row>
    <row r="52" spans="1:12">
      <c r="A52" s="63" t="s">
        <v>349</v>
      </c>
      <c r="B52" s="8" t="s">
        <v>350</v>
      </c>
      <c r="C52" s="23">
        <f>SS!C234</f>
        <v>3</v>
      </c>
      <c r="D52" s="8">
        <f>SS!D234</f>
        <v>123</v>
      </c>
      <c r="E52" s="8">
        <f>SS!E234</f>
        <v>7</v>
      </c>
      <c r="F52" s="8">
        <f>SS!F234</f>
        <v>2</v>
      </c>
      <c r="G52" s="8">
        <f>SS!G234</f>
        <v>2</v>
      </c>
      <c r="H52" s="8">
        <f>SS!H234</f>
        <v>0</v>
      </c>
      <c r="I52" s="8">
        <f>SS!I234</f>
        <v>0</v>
      </c>
      <c r="J52" s="8">
        <f>SS!J234</f>
        <v>0</v>
      </c>
      <c r="K52" s="8">
        <f>SS!K234</f>
        <v>0</v>
      </c>
      <c r="L52" s="8">
        <f>SS!L234</f>
        <v>0</v>
      </c>
    </row>
    <row r="53" spans="1:12">
      <c r="A53" s="62" t="s">
        <v>351</v>
      </c>
      <c r="B53" s="8" t="s">
        <v>352</v>
      </c>
      <c r="C53" s="23">
        <f>SS!C238</f>
        <v>2</v>
      </c>
      <c r="D53" s="8">
        <f>SS!D238</f>
        <v>51</v>
      </c>
      <c r="E53" s="8">
        <f>SS!E238</f>
        <v>45</v>
      </c>
      <c r="F53" s="8">
        <f>SS!F238</f>
        <v>25</v>
      </c>
      <c r="G53" s="8">
        <f>SS!G238</f>
        <v>5</v>
      </c>
      <c r="H53" s="8">
        <f>SS!H238</f>
        <v>0</v>
      </c>
      <c r="I53" s="8">
        <f>SS!I238</f>
        <v>0</v>
      </c>
      <c r="J53" s="8">
        <f>SS!J238</f>
        <v>2</v>
      </c>
      <c r="K53" s="8">
        <f>SS!K238</f>
        <v>1</v>
      </c>
      <c r="L53" s="8">
        <f>SS!L238</f>
        <v>0</v>
      </c>
    </row>
    <row r="54" spans="1:12">
      <c r="A54" s="62" t="s">
        <v>876</v>
      </c>
      <c r="B54" s="8" t="s">
        <v>875</v>
      </c>
      <c r="C54" s="23">
        <f>SS!C246</f>
        <v>2</v>
      </c>
      <c r="D54" s="8">
        <f>SS!D246</f>
        <v>1</v>
      </c>
      <c r="E54" s="8">
        <f>SS!E246</f>
        <v>0</v>
      </c>
      <c r="F54" s="8">
        <f>SS!F246</f>
        <v>0</v>
      </c>
      <c r="G54" s="8">
        <f>SS!G246</f>
        <v>0</v>
      </c>
      <c r="H54" s="8">
        <f>SS!H246</f>
        <v>0</v>
      </c>
      <c r="I54" s="8">
        <f>SS!I246</f>
        <v>0</v>
      </c>
      <c r="J54" s="8">
        <f>SS!J246</f>
        <v>0</v>
      </c>
      <c r="K54" s="8">
        <f>SS!K246</f>
        <v>0</v>
      </c>
      <c r="L54" s="8">
        <f>SS!L246</f>
        <v>0</v>
      </c>
    </row>
    <row r="55" spans="1:12">
      <c r="A55" s="62" t="s">
        <v>958</v>
      </c>
      <c r="B55" s="8" t="s">
        <v>959</v>
      </c>
      <c r="C55" s="23">
        <f>SS!C248</f>
        <v>2</v>
      </c>
      <c r="D55" s="8">
        <f>SS!D248</f>
        <v>4</v>
      </c>
      <c r="E55" s="8">
        <f>SS!E248</f>
        <v>1</v>
      </c>
      <c r="F55" s="8">
        <f>SS!F248</f>
        <v>0</v>
      </c>
      <c r="G55" s="8">
        <f>SS!G248</f>
        <v>0</v>
      </c>
      <c r="H55" s="8">
        <f>SS!H248</f>
        <v>0</v>
      </c>
      <c r="I55" s="8">
        <f>SS!I248</f>
        <v>0</v>
      </c>
      <c r="J55" s="8">
        <f>SS!J248</f>
        <v>0</v>
      </c>
      <c r="K55" s="8">
        <f>SS!K248</f>
        <v>0</v>
      </c>
      <c r="L55" s="8">
        <f>SS!L248</f>
        <v>0</v>
      </c>
    </row>
    <row r="56" spans="1:12">
      <c r="A56" s="63" t="s">
        <v>353</v>
      </c>
      <c r="B56" s="8" t="s">
        <v>354</v>
      </c>
      <c r="C56" s="23">
        <f>SS!C250</f>
        <v>2</v>
      </c>
      <c r="D56" s="8">
        <f>SS!D250</f>
        <v>36</v>
      </c>
      <c r="E56" s="8">
        <f>SS!E250</f>
        <v>15</v>
      </c>
      <c r="F56" s="8">
        <f>SS!F250</f>
        <v>21</v>
      </c>
      <c r="G56" s="8">
        <f>SS!G250</f>
        <v>12</v>
      </c>
      <c r="H56" s="8">
        <f>SS!H250</f>
        <v>11</v>
      </c>
      <c r="I56" s="8">
        <f>SS!I250</f>
        <v>2</v>
      </c>
      <c r="J56" s="8">
        <f>SS!J250</f>
        <v>0</v>
      </c>
      <c r="K56" s="8">
        <f>SS!K250</f>
        <v>0</v>
      </c>
      <c r="L56" s="8">
        <f>SS!L250</f>
        <v>0</v>
      </c>
    </row>
    <row r="57" spans="1:12">
      <c r="A57" s="63" t="s">
        <v>355</v>
      </c>
      <c r="B57" s="8" t="s">
        <v>356</v>
      </c>
      <c r="C57" s="23">
        <f>SS!C255</f>
        <v>1</v>
      </c>
      <c r="D57" s="8">
        <f>SS!D255</f>
        <v>0</v>
      </c>
      <c r="E57" s="8">
        <f>SS!E255</f>
        <v>0</v>
      </c>
      <c r="F57" s="8">
        <f>SS!F255</f>
        <v>0</v>
      </c>
      <c r="G57" s="8">
        <f>SS!G255</f>
        <v>0</v>
      </c>
      <c r="H57" s="8">
        <f>SS!H255</f>
        <v>0</v>
      </c>
      <c r="I57" s="8">
        <f>SS!I255</f>
        <v>0</v>
      </c>
      <c r="J57" s="8">
        <f>SS!J255</f>
        <v>4</v>
      </c>
      <c r="K57" s="8">
        <f>SS!K255</f>
        <v>1</v>
      </c>
      <c r="L57" s="8">
        <f>SS!L255</f>
        <v>1</v>
      </c>
    </row>
    <row r="58" spans="1:12">
      <c r="A58" s="63" t="s">
        <v>36</v>
      </c>
      <c r="B58" s="8" t="s">
        <v>211</v>
      </c>
      <c r="C58" s="23">
        <f>SS!C277</f>
        <v>1</v>
      </c>
      <c r="D58" s="8">
        <f>SS!D277</f>
        <v>80</v>
      </c>
      <c r="E58" s="8">
        <f>SS!E277</f>
        <v>243</v>
      </c>
      <c r="F58" s="8">
        <f>SS!F277</f>
        <v>584</v>
      </c>
      <c r="G58" s="8">
        <f>SS!G277</f>
        <v>445</v>
      </c>
      <c r="H58" s="8">
        <f>SS!H277</f>
        <v>234</v>
      </c>
      <c r="I58" s="8">
        <f>SS!I277</f>
        <v>366</v>
      </c>
      <c r="J58" s="8">
        <f>SS!J277</f>
        <v>271</v>
      </c>
      <c r="K58" s="8">
        <f>SS!K277</f>
        <v>16</v>
      </c>
      <c r="L58" s="8">
        <f>SS!L277</f>
        <v>2</v>
      </c>
    </row>
    <row r="59" spans="1:12">
      <c r="A59" s="63" t="s">
        <v>760</v>
      </c>
      <c r="B59" s="8" t="s">
        <v>761</v>
      </c>
      <c r="C59" s="23">
        <f>SS!C274</f>
        <v>3</v>
      </c>
      <c r="D59" s="8">
        <f>SS!D274</f>
        <v>0</v>
      </c>
      <c r="E59" s="8">
        <f>SS!E274</f>
        <v>0</v>
      </c>
      <c r="F59" s="8">
        <f>SS!F274</f>
        <v>10</v>
      </c>
      <c r="G59" s="8">
        <f>SS!G274</f>
        <v>2</v>
      </c>
      <c r="H59" s="8">
        <f>SS!H274</f>
        <v>4</v>
      </c>
      <c r="I59" s="8">
        <f>SS!I274</f>
        <v>1</v>
      </c>
      <c r="J59" s="8">
        <f>SS!J274</f>
        <v>0</v>
      </c>
      <c r="K59" s="8">
        <f>SS!K274</f>
        <v>0</v>
      </c>
      <c r="L59" s="8">
        <f>SS!L274</f>
        <v>0</v>
      </c>
    </row>
    <row r="60" spans="1:12">
      <c r="A60" s="63" t="s">
        <v>357</v>
      </c>
      <c r="B60" s="8" t="s">
        <v>358</v>
      </c>
      <c r="C60" s="23">
        <f>SS!C286</f>
        <v>2</v>
      </c>
      <c r="D60" s="8">
        <f>SS!D286</f>
        <v>1</v>
      </c>
      <c r="E60" s="8">
        <f>SS!E286</f>
        <v>2</v>
      </c>
      <c r="F60" s="8">
        <f>SS!F286</f>
        <v>5</v>
      </c>
      <c r="G60" s="8">
        <f>SS!G286</f>
        <v>0</v>
      </c>
      <c r="H60" s="8">
        <f>SS!H286</f>
        <v>0</v>
      </c>
      <c r="I60" s="8">
        <f>SS!I286</f>
        <v>0</v>
      </c>
      <c r="J60" s="8">
        <f>SS!J286</f>
        <v>0</v>
      </c>
      <c r="K60" s="8">
        <f>SS!K286</f>
        <v>0</v>
      </c>
      <c r="L60" s="8">
        <f>SS!L286</f>
        <v>0</v>
      </c>
    </row>
    <row r="61" spans="1:12">
      <c r="A61" s="63" t="s">
        <v>37</v>
      </c>
      <c r="B61" s="8" t="s">
        <v>212</v>
      </c>
      <c r="C61" s="23">
        <f>SS!C260</f>
        <v>3</v>
      </c>
      <c r="D61" s="8">
        <f>SS!D260</f>
        <v>50</v>
      </c>
      <c r="E61" s="8">
        <f>SS!E260</f>
        <v>0</v>
      </c>
      <c r="F61" s="8">
        <f>SS!F260</f>
        <v>0</v>
      </c>
      <c r="G61" s="8">
        <f>SS!G260</f>
        <v>0</v>
      </c>
      <c r="H61" s="8">
        <f>SS!H260</f>
        <v>7</v>
      </c>
      <c r="I61" s="8">
        <f>SS!I260</f>
        <v>4</v>
      </c>
      <c r="J61" s="8">
        <f>SS!J260</f>
        <v>5</v>
      </c>
      <c r="K61" s="8">
        <f>SS!K260</f>
        <v>9</v>
      </c>
      <c r="L61" s="8">
        <f>SS!L260</f>
        <v>0</v>
      </c>
    </row>
    <row r="62" spans="1:12">
      <c r="A62" s="63" t="s">
        <v>359</v>
      </c>
      <c r="B62" s="8" t="s">
        <v>360</v>
      </c>
      <c r="C62" s="23">
        <f>SS!C258</f>
        <v>3</v>
      </c>
      <c r="D62" s="8">
        <f>SS!D258</f>
        <v>0</v>
      </c>
      <c r="E62" s="8">
        <f>SS!E258</f>
        <v>0</v>
      </c>
      <c r="F62" s="8">
        <f>SS!F258</f>
        <v>1</v>
      </c>
      <c r="G62" s="8">
        <f>SS!G258</f>
        <v>0</v>
      </c>
      <c r="H62" s="8">
        <f>SS!H258</f>
        <v>2</v>
      </c>
      <c r="I62" s="8">
        <f>SS!I258</f>
        <v>0</v>
      </c>
      <c r="J62" s="8">
        <f>SS!J258</f>
        <v>0</v>
      </c>
      <c r="K62" s="8">
        <f>SS!K258</f>
        <v>0</v>
      </c>
      <c r="L62" s="8">
        <f>SS!L258</f>
        <v>0</v>
      </c>
    </row>
    <row r="63" spans="1:12">
      <c r="A63" s="63" t="s">
        <v>361</v>
      </c>
      <c r="B63" s="8" t="s">
        <v>362</v>
      </c>
      <c r="C63" s="23">
        <f>SS!C268</f>
        <v>3</v>
      </c>
      <c r="D63" s="8">
        <f>SS!D268</f>
        <v>17</v>
      </c>
      <c r="E63" s="8">
        <f>SS!E268</f>
        <v>11</v>
      </c>
      <c r="F63" s="8">
        <f>SS!F268</f>
        <v>67</v>
      </c>
      <c r="G63" s="8">
        <f>SS!G268</f>
        <v>2</v>
      </c>
      <c r="H63" s="8">
        <f>SS!H268</f>
        <v>6</v>
      </c>
      <c r="I63" s="8">
        <f>SS!I268</f>
        <v>5</v>
      </c>
      <c r="J63" s="8">
        <f>SS!J268</f>
        <v>1</v>
      </c>
      <c r="K63" s="8">
        <f>SS!K268</f>
        <v>0</v>
      </c>
      <c r="L63" s="8">
        <f>SS!L268</f>
        <v>0</v>
      </c>
    </row>
    <row r="64" spans="1:12">
      <c r="A64" s="63" t="s">
        <v>1015</v>
      </c>
      <c r="B64" s="8" t="s">
        <v>363</v>
      </c>
      <c r="C64" s="23">
        <f>SS!C289</f>
        <v>3</v>
      </c>
      <c r="D64" s="8">
        <f>SS!D289</f>
        <v>10</v>
      </c>
      <c r="E64" s="8">
        <f>SS!E289</f>
        <v>3</v>
      </c>
      <c r="F64" s="8">
        <f>SS!F289</f>
        <v>0</v>
      </c>
      <c r="G64" s="8">
        <f>SS!G289</f>
        <v>1</v>
      </c>
      <c r="H64" s="8">
        <f>SS!H289</f>
        <v>2</v>
      </c>
      <c r="I64" s="8">
        <f>SS!I289</f>
        <v>9</v>
      </c>
      <c r="J64" s="8">
        <f>SS!J289</f>
        <v>4</v>
      </c>
      <c r="K64" s="8">
        <f>SS!K289</f>
        <v>1</v>
      </c>
      <c r="L64" s="8">
        <f>SS!L289</f>
        <v>0</v>
      </c>
    </row>
    <row r="65" spans="1:12">
      <c r="A65" s="63" t="s">
        <v>364</v>
      </c>
      <c r="B65" s="8" t="s">
        <v>365</v>
      </c>
      <c r="C65" s="23">
        <f>SS!C295</f>
        <v>3</v>
      </c>
      <c r="D65" s="8">
        <f>SS!D295</f>
        <v>0</v>
      </c>
      <c r="E65" s="8">
        <f>SS!E295</f>
        <v>0</v>
      </c>
      <c r="F65" s="8">
        <f>SS!F295</f>
        <v>0</v>
      </c>
      <c r="G65" s="8">
        <f>SS!G295</f>
        <v>0</v>
      </c>
      <c r="H65" s="8">
        <f>SS!H295</f>
        <v>2</v>
      </c>
      <c r="I65" s="8">
        <f>SS!I295</f>
        <v>1</v>
      </c>
      <c r="J65" s="8">
        <f>SS!J295</f>
        <v>0</v>
      </c>
      <c r="K65" s="8">
        <f>SS!K295</f>
        <v>0</v>
      </c>
      <c r="L65" s="8">
        <f>SS!L295</f>
        <v>0</v>
      </c>
    </row>
    <row r="66" spans="1:12">
      <c r="A66" s="63" t="s">
        <v>366</v>
      </c>
      <c r="B66" s="8" t="s">
        <v>367</v>
      </c>
      <c r="C66" s="23">
        <f>SS!C307</f>
        <v>3</v>
      </c>
      <c r="D66" s="8">
        <f>SS!D307</f>
        <v>8</v>
      </c>
      <c r="E66" s="8">
        <f>SS!E307</f>
        <v>8</v>
      </c>
      <c r="F66" s="8">
        <f>SS!F307</f>
        <v>16</v>
      </c>
      <c r="G66" s="8">
        <f>SS!G307</f>
        <v>0</v>
      </c>
      <c r="H66" s="8">
        <f>SS!H307</f>
        <v>0</v>
      </c>
      <c r="I66" s="8">
        <f>SS!I307</f>
        <v>0</v>
      </c>
      <c r="J66" s="8">
        <f>SS!J307</f>
        <v>0</v>
      </c>
      <c r="K66" s="8">
        <f>SS!K307</f>
        <v>0</v>
      </c>
      <c r="L66" s="8">
        <f>SS!L307</f>
        <v>0</v>
      </c>
    </row>
    <row r="67" spans="1:12">
      <c r="A67" s="63" t="s">
        <v>960</v>
      </c>
      <c r="B67" s="8" t="s">
        <v>961</v>
      </c>
      <c r="C67" s="23">
        <f>SS!C312</f>
        <v>3</v>
      </c>
      <c r="D67" s="8">
        <f>SS!D312</f>
        <v>1</v>
      </c>
      <c r="E67" s="8">
        <f>SS!E312</f>
        <v>0</v>
      </c>
      <c r="F67" s="8">
        <f>SS!F312</f>
        <v>0</v>
      </c>
      <c r="G67" s="8">
        <f>SS!G312</f>
        <v>0</v>
      </c>
      <c r="H67" s="8">
        <f>SS!H312</f>
        <v>0</v>
      </c>
      <c r="I67" s="8">
        <f>SS!I312</f>
        <v>0</v>
      </c>
      <c r="J67" s="8">
        <f>SS!J312</f>
        <v>0</v>
      </c>
      <c r="K67" s="8">
        <f>SS!K312</f>
        <v>0</v>
      </c>
      <c r="L67" s="8">
        <f>SS!L312</f>
        <v>0</v>
      </c>
    </row>
    <row r="68" spans="1:12">
      <c r="A68" s="63" t="s">
        <v>778</v>
      </c>
      <c r="B68" s="8" t="s">
        <v>377</v>
      </c>
      <c r="C68" s="23">
        <f>SS!C298</f>
        <v>3</v>
      </c>
      <c r="D68" s="8">
        <f>SS!D298</f>
        <v>122</v>
      </c>
      <c r="E68" s="8">
        <f>SS!E298</f>
        <v>18</v>
      </c>
      <c r="F68" s="8">
        <f>SS!F298</f>
        <v>6</v>
      </c>
      <c r="G68" s="8">
        <f>SS!G298</f>
        <v>2</v>
      </c>
      <c r="H68" s="8">
        <f>SS!H298</f>
        <v>0</v>
      </c>
      <c r="I68" s="8">
        <f>SS!I298</f>
        <v>0</v>
      </c>
      <c r="J68" s="8">
        <f>SS!J298</f>
        <v>0</v>
      </c>
      <c r="K68" s="8">
        <f>SS!K298</f>
        <v>0</v>
      </c>
      <c r="L68" s="8">
        <f>SS!L298</f>
        <v>0</v>
      </c>
    </row>
    <row r="69" spans="1:12">
      <c r="A69" s="63" t="s">
        <v>877</v>
      </c>
      <c r="B69" s="8" t="s">
        <v>878</v>
      </c>
      <c r="C69" s="23">
        <f>SS!C314</f>
        <v>3</v>
      </c>
      <c r="D69" s="8">
        <f>SS!D314</f>
        <v>0</v>
      </c>
      <c r="E69" s="8">
        <f>SS!E314</f>
        <v>0</v>
      </c>
      <c r="F69" s="8">
        <f>SS!F314</f>
        <v>1</v>
      </c>
      <c r="G69" s="8">
        <f>SS!G314</f>
        <v>1</v>
      </c>
      <c r="H69" s="8">
        <f>SS!H314</f>
        <v>3</v>
      </c>
      <c r="I69" s="8">
        <f>SS!I314</f>
        <v>3</v>
      </c>
      <c r="J69" s="8">
        <f>SS!J314</f>
        <v>0</v>
      </c>
      <c r="K69" s="8">
        <f>SS!K314</f>
        <v>0</v>
      </c>
      <c r="L69" s="8">
        <f>SS!L314</f>
        <v>0</v>
      </c>
    </row>
    <row r="70" spans="1:12">
      <c r="A70" s="63" t="s">
        <v>962</v>
      </c>
      <c r="B70" s="8" t="s">
        <v>963</v>
      </c>
      <c r="C70" s="23">
        <f>SS!C324</f>
        <v>3</v>
      </c>
      <c r="D70" s="8">
        <f>SS!D324</f>
        <v>32</v>
      </c>
      <c r="E70" s="8">
        <f>SS!E324</f>
        <v>0</v>
      </c>
      <c r="F70" s="8">
        <f>SS!F324</f>
        <v>0</v>
      </c>
      <c r="G70" s="8">
        <f>SS!G324</f>
        <v>0</v>
      </c>
      <c r="H70" s="8">
        <f>SS!H324</f>
        <v>0</v>
      </c>
      <c r="I70" s="8">
        <f>SS!I324</f>
        <v>0</v>
      </c>
      <c r="J70" s="8">
        <f>SS!J324</f>
        <v>0</v>
      </c>
      <c r="K70" s="8">
        <f>SS!K324</f>
        <v>0</v>
      </c>
      <c r="L70" s="8">
        <f>SS!L324</f>
        <v>0</v>
      </c>
    </row>
    <row r="71" spans="1:12">
      <c r="A71" s="63" t="s">
        <v>368</v>
      </c>
      <c r="B71" s="8" t="s">
        <v>369</v>
      </c>
      <c r="C71" s="23">
        <f>SS!C326</f>
        <v>3</v>
      </c>
      <c r="D71" s="8">
        <f>SS!D326</f>
        <v>6</v>
      </c>
      <c r="E71" s="8">
        <f>SS!E326</f>
        <v>6</v>
      </c>
      <c r="F71" s="8">
        <f>SS!F326</f>
        <v>7</v>
      </c>
      <c r="G71" s="8">
        <f>SS!G326</f>
        <v>0</v>
      </c>
      <c r="H71" s="8">
        <f>SS!H326</f>
        <v>0</v>
      </c>
      <c r="I71" s="8">
        <f>SS!I326</f>
        <v>0</v>
      </c>
      <c r="J71" s="8">
        <f>SS!J326</f>
        <v>0</v>
      </c>
      <c r="K71" s="8">
        <f>SS!K326</f>
        <v>0</v>
      </c>
      <c r="L71" s="8">
        <f>SS!L326</f>
        <v>0</v>
      </c>
    </row>
    <row r="72" spans="1:12">
      <c r="A72" s="63" t="s">
        <v>370</v>
      </c>
      <c r="B72" s="8" t="s">
        <v>371</v>
      </c>
      <c r="C72" s="23">
        <f>SS!C330</f>
        <v>3</v>
      </c>
      <c r="D72" s="8">
        <f>SS!D330</f>
        <v>0</v>
      </c>
      <c r="E72" s="8">
        <f>SS!E330</f>
        <v>0</v>
      </c>
      <c r="F72" s="8">
        <f>SS!F330</f>
        <v>1</v>
      </c>
      <c r="G72" s="8">
        <f>SS!G330</f>
        <v>2</v>
      </c>
      <c r="H72" s="8">
        <f>SS!H330</f>
        <v>0</v>
      </c>
      <c r="I72" s="8">
        <f>SS!I330</f>
        <v>0</v>
      </c>
      <c r="J72" s="8">
        <f>SS!J330</f>
        <v>0</v>
      </c>
      <c r="K72" s="8">
        <f>SS!K330</f>
        <v>0</v>
      </c>
      <c r="L72" s="8">
        <f>SS!L330</f>
        <v>0</v>
      </c>
    </row>
    <row r="73" spans="1:12">
      <c r="A73" s="63" t="s">
        <v>372</v>
      </c>
      <c r="B73" s="8" t="s">
        <v>373</v>
      </c>
      <c r="C73" s="23">
        <f>SS!C334</f>
        <v>3</v>
      </c>
      <c r="D73" s="8">
        <f>SS!D334</f>
        <v>0</v>
      </c>
      <c r="E73" s="8">
        <f>SS!E334</f>
        <v>3</v>
      </c>
      <c r="F73" s="8">
        <f>SS!F334</f>
        <v>0</v>
      </c>
      <c r="G73" s="8">
        <f>SS!G334</f>
        <v>0</v>
      </c>
      <c r="H73" s="8">
        <f>SS!H334</f>
        <v>0</v>
      </c>
      <c r="I73" s="8">
        <f>SS!I334</f>
        <v>0</v>
      </c>
      <c r="J73" s="8">
        <f>SS!J334</f>
        <v>0</v>
      </c>
      <c r="K73" s="8">
        <f>SS!K334</f>
        <v>0</v>
      </c>
      <c r="L73" s="8">
        <f>SS!L334</f>
        <v>0</v>
      </c>
    </row>
    <row r="74" spans="1:12">
      <c r="A74" s="63" t="s">
        <v>374</v>
      </c>
      <c r="B74" s="8" t="s">
        <v>375</v>
      </c>
      <c r="C74" s="23">
        <f>SS!C316</f>
        <v>3</v>
      </c>
      <c r="D74" s="8">
        <f>SS!D316</f>
        <v>63</v>
      </c>
      <c r="E74" s="8">
        <f>SS!E316</f>
        <v>63</v>
      </c>
      <c r="F74" s="8">
        <f>SS!F316</f>
        <v>10</v>
      </c>
      <c r="G74" s="8">
        <f>SS!G316</f>
        <v>8</v>
      </c>
      <c r="H74" s="8">
        <f>SS!H316</f>
        <v>7</v>
      </c>
      <c r="I74" s="8">
        <f>SS!I316</f>
        <v>0</v>
      </c>
      <c r="J74" s="8">
        <f>SS!J316</f>
        <v>0</v>
      </c>
      <c r="K74" s="8">
        <f>SS!K316</f>
        <v>0</v>
      </c>
      <c r="L74" s="8">
        <f>SS!L316</f>
        <v>0</v>
      </c>
    </row>
    <row r="75" spans="1:12">
      <c r="A75" s="63" t="s">
        <v>39</v>
      </c>
      <c r="B75" s="8" t="s">
        <v>376</v>
      </c>
      <c r="C75" s="23">
        <f>SS!C345</f>
        <v>3</v>
      </c>
      <c r="D75" s="8">
        <f>SS!D345</f>
        <v>1</v>
      </c>
      <c r="E75" s="8">
        <f>SS!E345</f>
        <v>1</v>
      </c>
      <c r="F75" s="8">
        <f>SS!F345</f>
        <v>0</v>
      </c>
      <c r="G75" s="8">
        <f>SS!G345</f>
        <v>0</v>
      </c>
      <c r="H75" s="8">
        <f>SS!H345</f>
        <v>0</v>
      </c>
      <c r="I75" s="8">
        <f>SS!I345</f>
        <v>0</v>
      </c>
      <c r="J75" s="8">
        <f>SS!J345</f>
        <v>0</v>
      </c>
      <c r="K75" s="8">
        <f>SS!K345</f>
        <v>0</v>
      </c>
      <c r="L75" s="8">
        <f>SS!L345</f>
        <v>0</v>
      </c>
    </row>
    <row r="76" spans="1:12">
      <c r="A76" s="63" t="s">
        <v>378</v>
      </c>
      <c r="B76" s="8" t="s">
        <v>379</v>
      </c>
      <c r="C76" s="23">
        <f>SS!C355</f>
        <v>3</v>
      </c>
      <c r="D76" s="8">
        <f>SS!D355</f>
        <v>1</v>
      </c>
      <c r="E76" s="8">
        <f>SS!E355</f>
        <v>1</v>
      </c>
      <c r="F76" s="8">
        <f>SS!F355</f>
        <v>1</v>
      </c>
      <c r="G76" s="8">
        <f>SS!G355</f>
        <v>2</v>
      </c>
      <c r="H76" s="8">
        <f>SS!H355</f>
        <v>2</v>
      </c>
      <c r="I76" s="8">
        <f>SS!I355</f>
        <v>2</v>
      </c>
      <c r="J76" s="8">
        <f>SS!J355</f>
        <v>0</v>
      </c>
      <c r="K76" s="8">
        <f>SS!K355</f>
        <v>0</v>
      </c>
      <c r="L76" s="8">
        <f>SS!L355</f>
        <v>0</v>
      </c>
    </row>
    <row r="77" spans="1:12">
      <c r="A77" s="63" t="s">
        <v>762</v>
      </c>
      <c r="B77" s="8" t="s">
        <v>763</v>
      </c>
      <c r="C77" s="23">
        <f>SS!C336</f>
        <v>3</v>
      </c>
      <c r="D77" s="8">
        <f>SS!D336</f>
        <v>11</v>
      </c>
      <c r="E77" s="8">
        <f>SS!E336</f>
        <v>11</v>
      </c>
      <c r="F77" s="8">
        <f>SS!F336</f>
        <v>1</v>
      </c>
      <c r="G77" s="8">
        <f>SS!G336</f>
        <v>0</v>
      </c>
      <c r="H77" s="8">
        <f>SS!H336</f>
        <v>0</v>
      </c>
      <c r="I77" s="8">
        <f>SS!I336</f>
        <v>0</v>
      </c>
      <c r="J77" s="8">
        <f>SS!J336</f>
        <v>0</v>
      </c>
      <c r="K77" s="8">
        <f>SS!K336</f>
        <v>0</v>
      </c>
      <c r="L77" s="8">
        <f>SS!L336</f>
        <v>0</v>
      </c>
    </row>
    <row r="78" spans="1:12">
      <c r="A78" s="63" t="s">
        <v>764</v>
      </c>
      <c r="B78" s="8" t="s">
        <v>765</v>
      </c>
      <c r="C78" s="23">
        <f>SS!C359</f>
        <v>3</v>
      </c>
      <c r="D78" s="8">
        <f>SS!D359</f>
        <v>6</v>
      </c>
      <c r="E78" s="8">
        <f>SS!E359</f>
        <v>3</v>
      </c>
      <c r="F78" s="8">
        <f>SS!F359</f>
        <v>1</v>
      </c>
      <c r="G78" s="8">
        <f>SS!G359</f>
        <v>0</v>
      </c>
      <c r="H78" s="8">
        <f>SS!H359</f>
        <v>0</v>
      </c>
      <c r="I78" s="8">
        <f>SS!I359</f>
        <v>0</v>
      </c>
      <c r="J78" s="8">
        <f>SS!J359</f>
        <v>0</v>
      </c>
      <c r="K78" s="8">
        <f>SS!K359</f>
        <v>0</v>
      </c>
      <c r="L78" s="8">
        <f>SS!L359</f>
        <v>0</v>
      </c>
    </row>
    <row r="79" spans="1:12">
      <c r="A79" s="63" t="s">
        <v>380</v>
      </c>
      <c r="B79" s="8" t="s">
        <v>381</v>
      </c>
      <c r="C79" s="23">
        <f>SS!C340</f>
        <v>3</v>
      </c>
      <c r="D79" s="8">
        <f>SS!D340</f>
        <v>11</v>
      </c>
      <c r="E79" s="8">
        <f>SS!E340</f>
        <v>0</v>
      </c>
      <c r="F79" s="8">
        <f>SS!F340</f>
        <v>0</v>
      </c>
      <c r="G79" s="8">
        <f>SS!G340</f>
        <v>0</v>
      </c>
      <c r="H79" s="8">
        <f>SS!H340</f>
        <v>0</v>
      </c>
      <c r="I79" s="8">
        <f>SS!I340</f>
        <v>0</v>
      </c>
      <c r="J79" s="8">
        <f>SS!J340</f>
        <v>0</v>
      </c>
      <c r="K79" s="8">
        <f>SS!K340</f>
        <v>0</v>
      </c>
      <c r="L79" s="8">
        <f>SS!L340</f>
        <v>0</v>
      </c>
    </row>
    <row r="80" spans="1:12">
      <c r="A80" s="63" t="s">
        <v>382</v>
      </c>
      <c r="B80" s="8" t="s">
        <v>383</v>
      </c>
      <c r="C80" s="23">
        <f>SS!C347</f>
        <v>3</v>
      </c>
      <c r="D80" s="8">
        <f>SS!D347</f>
        <v>19</v>
      </c>
      <c r="E80" s="8">
        <f>SS!E347</f>
        <v>36</v>
      </c>
      <c r="F80" s="8">
        <f>SS!F347</f>
        <v>94</v>
      </c>
      <c r="G80" s="8">
        <f>SS!G347</f>
        <v>20</v>
      </c>
      <c r="H80" s="8">
        <f>SS!H347</f>
        <v>3</v>
      </c>
      <c r="I80" s="8">
        <f>SS!I347</f>
        <v>1</v>
      </c>
      <c r="J80" s="8">
        <f>SS!J347</f>
        <v>5</v>
      </c>
      <c r="K80" s="8">
        <f>SS!K347</f>
        <v>0</v>
      </c>
      <c r="L80" s="8">
        <f>SS!L347</f>
        <v>0</v>
      </c>
    </row>
    <row r="81" spans="1:12">
      <c r="A81" s="63" t="s">
        <v>880</v>
      </c>
      <c r="B81" s="8" t="s">
        <v>879</v>
      </c>
      <c r="C81" s="23">
        <f>SS!C353</f>
        <v>3</v>
      </c>
      <c r="D81" s="8">
        <f>SS!D353</f>
        <v>0</v>
      </c>
      <c r="E81" s="8">
        <f>SS!E353</f>
        <v>3</v>
      </c>
      <c r="F81" s="8">
        <f>SS!F353</f>
        <v>3</v>
      </c>
      <c r="G81" s="8">
        <f>SS!G353</f>
        <v>0</v>
      </c>
      <c r="H81" s="8">
        <f>SS!H353</f>
        <v>0</v>
      </c>
      <c r="I81" s="8">
        <f>SS!I353</f>
        <v>0</v>
      </c>
      <c r="J81" s="8">
        <f>SS!J353</f>
        <v>0</v>
      </c>
      <c r="K81" s="8">
        <f>SS!K353</f>
        <v>0</v>
      </c>
      <c r="L81" s="8">
        <f>SS!L353</f>
        <v>0</v>
      </c>
    </row>
    <row r="82" spans="1:12">
      <c r="A82" s="63" t="s">
        <v>384</v>
      </c>
      <c r="B82" s="8" t="s">
        <v>385</v>
      </c>
      <c r="C82" s="23">
        <f>SS!C362</f>
        <v>2</v>
      </c>
      <c r="D82" s="8">
        <f>SS!D362</f>
        <v>0</v>
      </c>
      <c r="E82" s="8">
        <f>SS!E362</f>
        <v>0</v>
      </c>
      <c r="F82" s="8">
        <f>SS!F362</f>
        <v>0</v>
      </c>
      <c r="G82" s="8">
        <f>SS!G362</f>
        <v>0</v>
      </c>
      <c r="H82" s="8">
        <f>SS!H362</f>
        <v>3</v>
      </c>
      <c r="I82" s="8">
        <f>SS!I362</f>
        <v>6</v>
      </c>
      <c r="J82" s="8">
        <f>SS!J362</f>
        <v>8</v>
      </c>
      <c r="K82" s="8">
        <f>SS!K362</f>
        <v>0</v>
      </c>
      <c r="L82" s="8">
        <f>SS!L362</f>
        <v>0</v>
      </c>
    </row>
    <row r="83" spans="1:12" ht="15" customHeight="1">
      <c r="A83" s="63" t="s">
        <v>386</v>
      </c>
      <c r="B83" s="8" t="s">
        <v>387</v>
      </c>
      <c r="C83" s="23">
        <f>SS!C366</f>
        <v>2</v>
      </c>
      <c r="D83" s="8">
        <f>SS!D366</f>
        <v>0</v>
      </c>
      <c r="E83" s="8">
        <f>SS!E366</f>
        <v>0</v>
      </c>
      <c r="F83" s="8">
        <f>SS!F366</f>
        <v>0</v>
      </c>
      <c r="G83" s="8">
        <f>SS!G366</f>
        <v>1</v>
      </c>
      <c r="H83" s="8">
        <f>SS!H366</f>
        <v>2</v>
      </c>
      <c r="I83" s="8">
        <f>SS!I366</f>
        <v>3</v>
      </c>
      <c r="J83" s="8">
        <f>SS!J366</f>
        <v>0</v>
      </c>
      <c r="K83" s="8">
        <f>SS!K366</f>
        <v>0</v>
      </c>
      <c r="L83" s="8">
        <f>SS!L366</f>
        <v>0</v>
      </c>
    </row>
    <row r="84" spans="1:12">
      <c r="A84" s="63" t="s">
        <v>388</v>
      </c>
      <c r="B84" s="8" t="s">
        <v>389</v>
      </c>
      <c r="C84" s="23">
        <f>SS!C374</f>
        <v>2</v>
      </c>
      <c r="D84" s="8">
        <f>SS!D374</f>
        <v>2</v>
      </c>
      <c r="E84" s="8">
        <f>SS!E374</f>
        <v>0</v>
      </c>
      <c r="F84" s="8">
        <f>SS!F374</f>
        <v>0</v>
      </c>
      <c r="G84" s="8">
        <f>SS!G374</f>
        <v>5</v>
      </c>
      <c r="H84" s="8">
        <f>SS!H374</f>
        <v>1</v>
      </c>
      <c r="I84" s="8">
        <f>SS!I374</f>
        <v>0</v>
      </c>
      <c r="J84" s="8">
        <f>SS!J374</f>
        <v>0</v>
      </c>
      <c r="K84" s="8">
        <f>SS!K374</f>
        <v>0</v>
      </c>
      <c r="L84" s="8">
        <f>SS!L374</f>
        <v>0</v>
      </c>
    </row>
    <row r="85" spans="1:12">
      <c r="A85" s="63" t="s">
        <v>390</v>
      </c>
      <c r="B85" s="8" t="s">
        <v>391</v>
      </c>
      <c r="C85" s="23">
        <f>SS!C368</f>
        <v>2</v>
      </c>
      <c r="D85" s="8">
        <f>SS!D368</f>
        <v>17</v>
      </c>
      <c r="E85" s="8">
        <f>SS!E368</f>
        <v>23</v>
      </c>
      <c r="F85" s="8">
        <f>SS!F368</f>
        <v>3</v>
      </c>
      <c r="G85" s="8">
        <f>SS!G368</f>
        <v>3</v>
      </c>
      <c r="H85" s="8">
        <f>SS!H368</f>
        <v>7</v>
      </c>
      <c r="I85" s="8">
        <f>SS!I368</f>
        <v>0</v>
      </c>
      <c r="J85" s="8">
        <f>SS!J368</f>
        <v>0</v>
      </c>
      <c r="K85" s="8">
        <f>SS!K368</f>
        <v>0</v>
      </c>
      <c r="L85" s="8">
        <f>SS!L368</f>
        <v>0</v>
      </c>
    </row>
    <row r="86" spans="1:12">
      <c r="A86" s="63" t="s">
        <v>392</v>
      </c>
      <c r="B86" s="8" t="s">
        <v>393</v>
      </c>
      <c r="C86" s="23">
        <f>SS!C378</f>
        <v>3</v>
      </c>
      <c r="D86" s="8">
        <f>SS!D378</f>
        <v>0</v>
      </c>
      <c r="E86" s="8">
        <f>SS!E378</f>
        <v>0</v>
      </c>
      <c r="F86" s="8">
        <f>SS!F378</f>
        <v>0</v>
      </c>
      <c r="G86" s="8">
        <f>SS!G378</f>
        <v>2</v>
      </c>
      <c r="H86" s="8">
        <f>SS!H378</f>
        <v>1</v>
      </c>
      <c r="I86" s="8">
        <f>SS!I378</f>
        <v>0</v>
      </c>
      <c r="J86" s="8">
        <f>SS!J378</f>
        <v>0</v>
      </c>
      <c r="K86" s="8">
        <f>SS!K378</f>
        <v>0</v>
      </c>
      <c r="L86" s="8">
        <f>SS!L378</f>
        <v>0</v>
      </c>
    </row>
    <row r="87" spans="1:12">
      <c r="A87" s="63" t="s">
        <v>394</v>
      </c>
      <c r="B87" s="8" t="s">
        <v>395</v>
      </c>
      <c r="C87" s="23">
        <f>SS!C382</f>
        <v>3</v>
      </c>
      <c r="D87" s="8">
        <f>SS!D382</f>
        <v>12</v>
      </c>
      <c r="E87" s="8">
        <f>SS!E382</f>
        <v>0</v>
      </c>
      <c r="F87" s="8">
        <f>SS!F382</f>
        <v>0</v>
      </c>
      <c r="G87" s="8">
        <f>SS!G382</f>
        <v>0</v>
      </c>
      <c r="H87" s="8">
        <f>SS!H382</f>
        <v>0</v>
      </c>
      <c r="I87" s="8">
        <f>SS!I382</f>
        <v>1</v>
      </c>
      <c r="J87" s="8">
        <f>SS!J382</f>
        <v>0</v>
      </c>
      <c r="K87" s="8">
        <f>SS!K382</f>
        <v>0</v>
      </c>
      <c r="L87" s="8">
        <f>SS!L382</f>
        <v>0</v>
      </c>
    </row>
    <row r="88" spans="1:12">
      <c r="A88" s="63" t="s">
        <v>396</v>
      </c>
      <c r="B88" s="8" t="s">
        <v>397</v>
      </c>
      <c r="C88" s="23">
        <f>SS!C385</f>
        <v>2</v>
      </c>
      <c r="D88" s="8">
        <f>SS!D385</f>
        <v>0</v>
      </c>
      <c r="E88" s="8">
        <f>SS!E385</f>
        <v>0</v>
      </c>
      <c r="F88" s="8">
        <f>SS!F385</f>
        <v>0</v>
      </c>
      <c r="G88" s="8">
        <f>SS!G385</f>
        <v>1</v>
      </c>
      <c r="H88" s="8">
        <f>SS!H385</f>
        <v>1</v>
      </c>
      <c r="I88" s="8">
        <f>SS!I385</f>
        <v>0</v>
      </c>
      <c r="J88" s="8">
        <f>SS!J385</f>
        <v>3</v>
      </c>
      <c r="K88" s="8">
        <f>SS!K385</f>
        <v>0</v>
      </c>
      <c r="L88" s="8">
        <f>SS!L385</f>
        <v>0</v>
      </c>
    </row>
    <row r="89" spans="1:12">
      <c r="A89" s="63" t="s">
        <v>398</v>
      </c>
      <c r="B89" s="8" t="s">
        <v>399</v>
      </c>
      <c r="C89" s="23">
        <f>SS!C387</f>
        <v>2</v>
      </c>
      <c r="D89" s="8">
        <f>SS!D387</f>
        <v>0</v>
      </c>
      <c r="E89" s="8">
        <f>SS!E387</f>
        <v>0</v>
      </c>
      <c r="F89" s="8">
        <f>SS!F387</f>
        <v>1</v>
      </c>
      <c r="G89" s="8">
        <f>SS!G387</f>
        <v>3</v>
      </c>
      <c r="H89" s="8">
        <f>SS!H387</f>
        <v>5</v>
      </c>
      <c r="I89" s="8">
        <f>SS!I387</f>
        <v>14</v>
      </c>
      <c r="J89" s="8">
        <f>SS!J387</f>
        <v>9</v>
      </c>
      <c r="K89" s="8">
        <f>SS!K387</f>
        <v>1</v>
      </c>
      <c r="L89" s="8">
        <f>SS!L387</f>
        <v>0</v>
      </c>
    </row>
    <row r="90" spans="1:12">
      <c r="A90" s="63" t="s">
        <v>400</v>
      </c>
      <c r="B90" s="8" t="s">
        <v>399</v>
      </c>
      <c r="C90" s="23">
        <f>SS!C390</f>
        <v>2</v>
      </c>
      <c r="D90" s="8">
        <f>SS!D390</f>
        <v>0</v>
      </c>
      <c r="E90" s="8">
        <f>SS!E390</f>
        <v>0</v>
      </c>
      <c r="F90" s="8">
        <f>SS!F390</f>
        <v>0</v>
      </c>
      <c r="G90" s="8">
        <f>SS!G390</f>
        <v>1</v>
      </c>
      <c r="H90" s="8">
        <f>SS!H390</f>
        <v>2</v>
      </c>
      <c r="I90" s="8">
        <f>SS!I390</f>
        <v>5</v>
      </c>
      <c r="J90" s="8">
        <f>SS!J390</f>
        <v>33</v>
      </c>
      <c r="K90" s="8">
        <f>SS!K390</f>
        <v>4</v>
      </c>
      <c r="L90" s="8">
        <f>SS!L390</f>
        <v>0</v>
      </c>
    </row>
    <row r="91" spans="1:12">
      <c r="A91" s="63" t="s">
        <v>401</v>
      </c>
      <c r="B91" s="8" t="s">
        <v>402</v>
      </c>
      <c r="C91" s="23">
        <f>SS!C392</f>
        <v>2</v>
      </c>
      <c r="D91" s="8">
        <f>SS!D392</f>
        <v>1</v>
      </c>
      <c r="E91" s="8">
        <f>SS!E392</f>
        <v>0</v>
      </c>
      <c r="F91" s="8">
        <f>SS!F392</f>
        <v>1</v>
      </c>
      <c r="G91" s="8">
        <f>SS!G392</f>
        <v>1</v>
      </c>
      <c r="H91" s="8">
        <f>SS!H392</f>
        <v>0</v>
      </c>
      <c r="I91" s="8">
        <f>SS!I392</f>
        <v>0</v>
      </c>
      <c r="J91" s="8">
        <f>SS!J392</f>
        <v>0</v>
      </c>
      <c r="K91" s="8">
        <f>SS!K392</f>
        <v>0</v>
      </c>
      <c r="L91" s="8">
        <f>SS!L392</f>
        <v>0</v>
      </c>
    </row>
    <row r="92" spans="1:12">
      <c r="A92" s="63" t="s">
        <v>900</v>
      </c>
      <c r="B92" s="8" t="s">
        <v>403</v>
      </c>
      <c r="C92" s="23">
        <f>SS!C394</f>
        <v>1</v>
      </c>
      <c r="D92" s="8">
        <f>SS!D394</f>
        <v>64</v>
      </c>
      <c r="E92" s="8">
        <f>SS!E394</f>
        <v>88</v>
      </c>
      <c r="F92" s="8">
        <f>SS!F394</f>
        <v>244</v>
      </c>
      <c r="G92" s="8">
        <f>SS!G394</f>
        <v>277</v>
      </c>
      <c r="H92" s="8">
        <f>SS!H394</f>
        <v>110</v>
      </c>
      <c r="I92" s="8">
        <f>SS!I394</f>
        <v>67</v>
      </c>
      <c r="J92" s="8">
        <f>SS!J394</f>
        <v>49</v>
      </c>
      <c r="K92" s="8">
        <f>SS!K394</f>
        <v>6</v>
      </c>
      <c r="L92" s="8">
        <f>SS!L394</f>
        <v>0</v>
      </c>
    </row>
    <row r="93" spans="1:12">
      <c r="A93" s="63" t="s">
        <v>404</v>
      </c>
      <c r="B93" s="8" t="s">
        <v>405</v>
      </c>
      <c r="C93" s="23">
        <f>SS!C403</f>
        <v>1</v>
      </c>
      <c r="D93" s="8">
        <f>SS!D403</f>
        <v>52</v>
      </c>
      <c r="E93" s="8">
        <f>SS!E403</f>
        <v>55</v>
      </c>
      <c r="F93" s="8">
        <f>SS!F403</f>
        <v>115</v>
      </c>
      <c r="G93" s="8">
        <f>SS!G403</f>
        <v>58</v>
      </c>
      <c r="H93" s="8">
        <f>SS!H403</f>
        <v>44</v>
      </c>
      <c r="I93" s="8">
        <f>SS!I403</f>
        <v>10</v>
      </c>
      <c r="J93" s="8">
        <f>SS!J403</f>
        <v>0</v>
      </c>
      <c r="K93" s="8">
        <f>SS!K403</f>
        <v>1</v>
      </c>
      <c r="L93" s="8">
        <f>SS!L403</f>
        <v>0</v>
      </c>
    </row>
    <row r="94" spans="1:12">
      <c r="A94" s="63" t="s">
        <v>406</v>
      </c>
      <c r="B94" s="8" t="s">
        <v>407</v>
      </c>
      <c r="C94" s="23">
        <f>SS!C410</f>
        <v>1</v>
      </c>
      <c r="D94" s="8">
        <f>SS!D410</f>
        <v>39</v>
      </c>
      <c r="E94" s="8">
        <f>SS!E410</f>
        <v>62</v>
      </c>
      <c r="F94" s="8">
        <f>SS!F410</f>
        <v>93</v>
      </c>
      <c r="G94" s="8">
        <f>SS!G410</f>
        <v>33</v>
      </c>
      <c r="H94" s="8">
        <f>SS!H410</f>
        <v>18</v>
      </c>
      <c r="I94" s="8">
        <f>SS!I410</f>
        <v>14</v>
      </c>
      <c r="J94" s="8">
        <f>SS!J410</f>
        <v>8</v>
      </c>
      <c r="K94" s="8">
        <f>SS!K410</f>
        <v>1</v>
      </c>
      <c r="L94" s="8">
        <f>SS!L410</f>
        <v>3</v>
      </c>
    </row>
    <row r="95" spans="1:12">
      <c r="A95" s="63" t="s">
        <v>408</v>
      </c>
      <c r="B95" s="8" t="s">
        <v>409</v>
      </c>
      <c r="C95" s="23">
        <f>SS!C419</f>
        <v>1</v>
      </c>
      <c r="D95" s="8">
        <f>SS!D419</f>
        <v>18</v>
      </c>
      <c r="E95" s="8">
        <f>SS!E419</f>
        <v>69</v>
      </c>
      <c r="F95" s="8">
        <f>SS!F419</f>
        <v>38</v>
      </c>
      <c r="G95" s="8">
        <f>SS!G419</f>
        <v>82</v>
      </c>
      <c r="H95" s="8">
        <f>SS!H419</f>
        <v>41</v>
      </c>
      <c r="I95" s="8">
        <f>SS!I419</f>
        <v>23</v>
      </c>
      <c r="J95" s="8">
        <f>SS!J419</f>
        <v>33</v>
      </c>
      <c r="K95" s="8">
        <f>SS!K419</f>
        <v>13</v>
      </c>
      <c r="L95" s="8">
        <f>SS!L419</f>
        <v>2</v>
      </c>
    </row>
    <row r="96" spans="1:12">
      <c r="A96" s="63" t="s">
        <v>410</v>
      </c>
      <c r="B96" s="8" t="s">
        <v>411</v>
      </c>
      <c r="C96" s="23">
        <f>SS!C428</f>
        <v>3</v>
      </c>
      <c r="D96" s="8">
        <f>SS!D428</f>
        <v>34</v>
      </c>
      <c r="E96" s="8">
        <f>SS!E428</f>
        <v>4</v>
      </c>
      <c r="F96" s="8">
        <f>SS!F428</f>
        <v>1</v>
      </c>
      <c r="G96" s="8">
        <f>SS!G428</f>
        <v>0</v>
      </c>
      <c r="H96" s="8">
        <f>SS!H428</f>
        <v>0</v>
      </c>
      <c r="I96" s="8">
        <f>SS!I428</f>
        <v>0</v>
      </c>
      <c r="J96" s="8">
        <f>SS!J428</f>
        <v>0</v>
      </c>
      <c r="K96" s="8">
        <f>SS!K428</f>
        <v>0</v>
      </c>
      <c r="L96" s="8">
        <f>SS!L428</f>
        <v>0</v>
      </c>
    </row>
    <row r="97" spans="1:12">
      <c r="A97" s="63" t="s">
        <v>412</v>
      </c>
      <c r="B97" s="8" t="s">
        <v>413</v>
      </c>
      <c r="C97" s="23">
        <f>SS!C436</f>
        <v>3</v>
      </c>
      <c r="D97" s="8">
        <f>SS!D436</f>
        <v>10</v>
      </c>
      <c r="E97" s="8">
        <f>SS!E436</f>
        <v>2</v>
      </c>
      <c r="F97" s="8">
        <f>SS!F436</f>
        <v>3</v>
      </c>
      <c r="G97" s="8">
        <f>SS!G436</f>
        <v>1</v>
      </c>
      <c r="H97" s="8">
        <f>SS!H436</f>
        <v>1</v>
      </c>
      <c r="I97" s="8">
        <f>SS!I436</f>
        <v>0</v>
      </c>
      <c r="J97" s="8">
        <f>SS!J436</f>
        <v>0</v>
      </c>
      <c r="K97" s="8">
        <f>SS!K436</f>
        <v>0</v>
      </c>
      <c r="L97" s="8">
        <f>SS!L436</f>
        <v>0</v>
      </c>
    </row>
    <row r="98" spans="1:12">
      <c r="A98" s="63" t="s">
        <v>414</v>
      </c>
      <c r="B98" s="8" t="s">
        <v>415</v>
      </c>
      <c r="C98" s="23">
        <f>SS!C442</f>
        <v>2</v>
      </c>
      <c r="D98" s="8">
        <f>SS!D442</f>
        <v>178</v>
      </c>
      <c r="E98" s="8">
        <f>SS!E442</f>
        <v>164</v>
      </c>
      <c r="F98" s="8">
        <f>SS!F442</f>
        <v>8</v>
      </c>
      <c r="G98" s="8">
        <f>SS!G442</f>
        <v>0</v>
      </c>
      <c r="H98" s="8">
        <f>SS!H442</f>
        <v>0</v>
      </c>
      <c r="I98" s="8">
        <f>SS!I442</f>
        <v>0</v>
      </c>
      <c r="J98" s="8">
        <f>SS!J442</f>
        <v>0</v>
      </c>
      <c r="K98" s="8">
        <f>SS!K442</f>
        <v>1</v>
      </c>
      <c r="L98" s="8">
        <f>SS!L442</f>
        <v>0</v>
      </c>
    </row>
    <row r="99" spans="1:12">
      <c r="A99" s="63" t="s">
        <v>416</v>
      </c>
      <c r="B99" s="8" t="s">
        <v>417</v>
      </c>
      <c r="C99" s="23">
        <f>SS!C449</f>
        <v>3</v>
      </c>
      <c r="D99" s="8">
        <f>SS!D449</f>
        <v>2</v>
      </c>
      <c r="E99" s="8">
        <f>SS!E449</f>
        <v>2</v>
      </c>
      <c r="F99" s="8">
        <f>SS!F449</f>
        <v>0</v>
      </c>
      <c r="G99" s="8">
        <f>SS!G449</f>
        <v>0</v>
      </c>
      <c r="H99" s="8">
        <f>SS!H449</f>
        <v>0</v>
      </c>
      <c r="I99" s="8">
        <f>SS!I449</f>
        <v>0</v>
      </c>
      <c r="J99" s="8">
        <f>SS!J449</f>
        <v>0</v>
      </c>
      <c r="K99" s="8">
        <f>SS!K449</f>
        <v>0</v>
      </c>
      <c r="L99" s="8">
        <f>SS!L449</f>
        <v>0</v>
      </c>
    </row>
    <row r="100" spans="1:12">
      <c r="A100" s="63" t="s">
        <v>881</v>
      </c>
      <c r="B100" s="8" t="s">
        <v>882</v>
      </c>
      <c r="C100" s="23">
        <f>SS!C452</f>
        <v>3</v>
      </c>
      <c r="D100" s="8">
        <f>SS!D452</f>
        <v>0</v>
      </c>
      <c r="E100" s="8">
        <f>SS!E452</f>
        <v>0</v>
      </c>
      <c r="F100" s="8">
        <f>SS!F452</f>
        <v>0</v>
      </c>
      <c r="G100" s="8">
        <f>SS!G452</f>
        <v>0</v>
      </c>
      <c r="H100" s="8">
        <f>SS!H452</f>
        <v>0</v>
      </c>
      <c r="I100" s="8">
        <f>SS!I452</f>
        <v>0</v>
      </c>
      <c r="J100" s="8">
        <f>SS!J452</f>
        <v>0</v>
      </c>
      <c r="K100" s="8">
        <f>SS!K452</f>
        <v>0</v>
      </c>
      <c r="L100" s="8">
        <f>SS!L452</f>
        <v>0</v>
      </c>
    </row>
    <row r="101" spans="1:12">
      <c r="A101" s="63" t="s">
        <v>40</v>
      </c>
      <c r="B101" s="8" t="s">
        <v>214</v>
      </c>
      <c r="C101" s="23">
        <f>SS!C463</f>
        <v>3</v>
      </c>
      <c r="D101" s="8">
        <f>SS!D463</f>
        <v>0</v>
      </c>
      <c r="E101" s="8">
        <f>SS!E463</f>
        <v>0</v>
      </c>
      <c r="F101" s="8">
        <f>SS!F463</f>
        <v>0</v>
      </c>
      <c r="G101" s="8">
        <f>SS!G463</f>
        <v>1</v>
      </c>
      <c r="H101" s="8">
        <f>SS!H463</f>
        <v>1</v>
      </c>
      <c r="I101" s="8">
        <f>SS!I463</f>
        <v>0</v>
      </c>
      <c r="J101" s="8">
        <f>SS!J463</f>
        <v>1</v>
      </c>
      <c r="K101" s="8">
        <f>SS!K463</f>
        <v>0</v>
      </c>
      <c r="L101" s="8">
        <f>SS!L463</f>
        <v>0</v>
      </c>
    </row>
    <row r="102" spans="1:12">
      <c r="A102" s="63" t="s">
        <v>883</v>
      </c>
      <c r="B102" s="8" t="s">
        <v>884</v>
      </c>
      <c r="C102" s="23">
        <f>SS!C454</f>
        <v>3</v>
      </c>
      <c r="D102" s="8">
        <f>SS!D454</f>
        <v>0</v>
      </c>
      <c r="E102" s="8">
        <f>SS!E454</f>
        <v>0</v>
      </c>
      <c r="F102" s="8">
        <f>SS!F454</f>
        <v>1</v>
      </c>
      <c r="G102" s="8">
        <f>SS!G454</f>
        <v>0</v>
      </c>
      <c r="H102" s="8">
        <f>SS!H454</f>
        <v>0</v>
      </c>
      <c r="I102" s="8">
        <f>SS!I454</f>
        <v>0</v>
      </c>
      <c r="J102" s="8">
        <f>SS!J454</f>
        <v>0</v>
      </c>
      <c r="K102" s="8">
        <f>SS!K454</f>
        <v>0</v>
      </c>
      <c r="L102" s="8">
        <f>SS!L454</f>
        <v>0</v>
      </c>
    </row>
    <row r="103" spans="1:12">
      <c r="A103" s="63" t="s">
        <v>823</v>
      </c>
      <c r="B103" s="8" t="s">
        <v>418</v>
      </c>
      <c r="C103" s="23">
        <f>SS!C456</f>
        <v>3</v>
      </c>
      <c r="D103" s="8">
        <f>SS!D456</f>
        <v>0</v>
      </c>
      <c r="E103" s="8">
        <f>SS!E456</f>
        <v>3</v>
      </c>
      <c r="F103" s="8">
        <f>SS!F456</f>
        <v>0</v>
      </c>
      <c r="G103" s="8">
        <f>SS!G456</f>
        <v>2</v>
      </c>
      <c r="H103" s="8">
        <f>SS!H456</f>
        <v>3</v>
      </c>
      <c r="I103" s="8">
        <f>SS!I456</f>
        <v>6</v>
      </c>
      <c r="J103" s="8">
        <f>SS!J456</f>
        <v>2</v>
      </c>
      <c r="K103" s="8">
        <f>SS!K456</f>
        <v>0</v>
      </c>
      <c r="L103" s="8">
        <f>SS!L456</f>
        <v>0</v>
      </c>
    </row>
    <row r="104" spans="1:12">
      <c r="A104" s="63" t="s">
        <v>419</v>
      </c>
      <c r="B104" s="8" t="s">
        <v>420</v>
      </c>
      <c r="C104" s="23">
        <f>SS!C465</f>
        <v>3</v>
      </c>
      <c r="D104" s="8">
        <f>SS!D465</f>
        <v>0</v>
      </c>
      <c r="E104" s="8">
        <f>SS!E465</f>
        <v>0</v>
      </c>
      <c r="F104" s="8">
        <f>SS!F465</f>
        <v>0</v>
      </c>
      <c r="G104" s="8">
        <f>SS!G465</f>
        <v>0</v>
      </c>
      <c r="H104" s="8">
        <f>SS!H465</f>
        <v>0</v>
      </c>
      <c r="I104" s="8">
        <f>SS!I465</f>
        <v>0</v>
      </c>
      <c r="J104" s="8">
        <f>SS!J465</f>
        <v>4</v>
      </c>
      <c r="K104" s="8">
        <f>SS!K465</f>
        <v>0</v>
      </c>
      <c r="L104" s="8">
        <f>SS!L465</f>
        <v>1</v>
      </c>
    </row>
    <row r="105" spans="1:12">
      <c r="A105" s="63" t="s">
        <v>421</v>
      </c>
      <c r="B105" s="8" t="s">
        <v>422</v>
      </c>
      <c r="C105" s="23">
        <f>SS!C468</f>
        <v>3</v>
      </c>
      <c r="D105" s="8">
        <f>SS!D468</f>
        <v>69</v>
      </c>
      <c r="E105" s="8">
        <f>SS!E468</f>
        <v>19</v>
      </c>
      <c r="F105" s="8">
        <f>SS!F468</f>
        <v>0</v>
      </c>
      <c r="G105" s="8">
        <f>SS!G468</f>
        <v>0</v>
      </c>
      <c r="H105" s="8">
        <f>SS!H468</f>
        <v>0</v>
      </c>
      <c r="I105" s="8">
        <f>SS!I468</f>
        <v>0</v>
      </c>
      <c r="J105" s="8">
        <f>SS!J468</f>
        <v>0</v>
      </c>
      <c r="K105" s="8">
        <f>SS!K468</f>
        <v>0</v>
      </c>
      <c r="L105" s="8">
        <f>SS!L468</f>
        <v>0</v>
      </c>
    </row>
    <row r="106" spans="1:12">
      <c r="A106" s="63" t="s">
        <v>423</v>
      </c>
      <c r="B106" s="8" t="s">
        <v>424</v>
      </c>
      <c r="C106" s="23">
        <f>SS!C473</f>
        <v>2</v>
      </c>
      <c r="D106" s="8">
        <f>SS!D473</f>
        <v>8</v>
      </c>
      <c r="E106" s="8">
        <f>SS!E473</f>
        <v>95</v>
      </c>
      <c r="F106" s="8">
        <f>SS!F473</f>
        <v>164</v>
      </c>
      <c r="G106" s="8">
        <f>SS!G473</f>
        <v>45</v>
      </c>
      <c r="H106" s="8">
        <f>SS!H473</f>
        <v>3</v>
      </c>
      <c r="I106" s="8">
        <f>SS!I473</f>
        <v>11</v>
      </c>
      <c r="J106" s="8">
        <f>SS!J473</f>
        <v>11</v>
      </c>
      <c r="K106" s="8">
        <f>SS!K473</f>
        <v>0</v>
      </c>
      <c r="L106" s="8">
        <f>SS!L473</f>
        <v>0</v>
      </c>
    </row>
    <row r="107" spans="1:12">
      <c r="A107" s="63" t="s">
        <v>425</v>
      </c>
      <c r="B107" s="8" t="s">
        <v>426</v>
      </c>
      <c r="C107" s="23">
        <f>SS!C479</f>
        <v>2</v>
      </c>
      <c r="D107" s="8">
        <f>SS!D479</f>
        <v>11</v>
      </c>
      <c r="E107" s="8">
        <f>SS!E479</f>
        <v>7</v>
      </c>
      <c r="F107" s="8">
        <f>SS!F479</f>
        <v>6</v>
      </c>
      <c r="G107" s="8">
        <f>SS!G479</f>
        <v>11</v>
      </c>
      <c r="H107" s="8">
        <f>SS!H479</f>
        <v>9</v>
      </c>
      <c r="I107" s="8">
        <f>SS!I479</f>
        <v>12</v>
      </c>
      <c r="J107" s="8">
        <f>SS!J479</f>
        <v>6</v>
      </c>
      <c r="K107" s="8">
        <f>SS!K479</f>
        <v>6</v>
      </c>
      <c r="L107" s="8">
        <f>SS!L479</f>
        <v>0</v>
      </c>
    </row>
    <row r="108" spans="1:12">
      <c r="A108" s="63" t="s">
        <v>766</v>
      </c>
      <c r="B108" s="8" t="s">
        <v>767</v>
      </c>
      <c r="C108" s="23">
        <f>SS!C487</f>
        <v>3</v>
      </c>
      <c r="D108" s="8">
        <f>SS!D487</f>
        <v>0</v>
      </c>
      <c r="E108" s="8">
        <f>SS!E487</f>
        <v>0</v>
      </c>
      <c r="F108" s="8">
        <f>SS!F487</f>
        <v>2</v>
      </c>
      <c r="G108" s="8">
        <f>SS!G487</f>
        <v>1</v>
      </c>
      <c r="H108" s="8">
        <f>SS!H487</f>
        <v>0</v>
      </c>
      <c r="I108" s="8">
        <f>SS!I487</f>
        <v>0</v>
      </c>
      <c r="J108" s="8">
        <f>SS!J487</f>
        <v>0</v>
      </c>
      <c r="K108" s="8">
        <f>SS!K487</f>
        <v>0</v>
      </c>
      <c r="L108" s="8">
        <f>SS!L487</f>
        <v>0</v>
      </c>
    </row>
    <row r="109" spans="1:12">
      <c r="A109" s="63" t="s">
        <v>427</v>
      </c>
      <c r="B109" s="8" t="s">
        <v>428</v>
      </c>
      <c r="C109" s="23">
        <f>SS!C489</f>
        <v>3</v>
      </c>
      <c r="D109" s="8">
        <f>SS!D489</f>
        <v>0</v>
      </c>
      <c r="E109" s="8">
        <f>SS!E489</f>
        <v>0</v>
      </c>
      <c r="F109" s="8">
        <f>SS!F489</f>
        <v>1</v>
      </c>
      <c r="G109" s="8">
        <f>SS!G489</f>
        <v>0</v>
      </c>
      <c r="H109" s="8">
        <f>SS!H489</f>
        <v>0</v>
      </c>
      <c r="I109" s="8">
        <f>SS!I489</f>
        <v>1</v>
      </c>
      <c r="J109" s="8">
        <f>SS!J489</f>
        <v>0</v>
      </c>
      <c r="K109" s="8">
        <f>SS!K489</f>
        <v>0</v>
      </c>
      <c r="L109" s="8">
        <f>SS!L489</f>
        <v>0</v>
      </c>
    </row>
    <row r="110" spans="1:12">
      <c r="A110" s="63" t="s">
        <v>429</v>
      </c>
      <c r="B110" s="8" t="s">
        <v>430</v>
      </c>
      <c r="C110" s="23">
        <f>SS!C491</f>
        <v>3</v>
      </c>
      <c r="D110" s="8">
        <f>SS!D491</f>
        <v>19</v>
      </c>
      <c r="E110" s="8">
        <f>SS!E491</f>
        <v>7</v>
      </c>
      <c r="F110" s="8">
        <f>SS!F491</f>
        <v>14</v>
      </c>
      <c r="G110" s="8">
        <f>SS!G491</f>
        <v>2</v>
      </c>
      <c r="H110" s="8">
        <f>SS!H491</f>
        <v>1</v>
      </c>
      <c r="I110" s="8">
        <f>SS!I491</f>
        <v>6</v>
      </c>
      <c r="J110" s="8">
        <f>SS!J491</f>
        <v>2</v>
      </c>
      <c r="K110" s="8">
        <f>SS!K491</f>
        <v>1</v>
      </c>
      <c r="L110" s="8">
        <f>SS!L491</f>
        <v>1</v>
      </c>
    </row>
    <row r="111" spans="1:12">
      <c r="A111" s="63" t="s">
        <v>964</v>
      </c>
      <c r="B111" s="8" t="s">
        <v>965</v>
      </c>
      <c r="C111" s="23">
        <f>SS!C497</f>
        <v>3</v>
      </c>
      <c r="D111" s="8">
        <f>SS!D497</f>
        <v>0</v>
      </c>
      <c r="E111" s="8">
        <f>SS!E497</f>
        <v>1</v>
      </c>
      <c r="F111" s="8">
        <f>SS!F497</f>
        <v>0</v>
      </c>
      <c r="G111" s="8">
        <f>SS!G497</f>
        <v>0</v>
      </c>
      <c r="H111" s="8">
        <f>SS!H497</f>
        <v>0</v>
      </c>
      <c r="I111" s="8">
        <f>SS!I497</f>
        <v>0</v>
      </c>
      <c r="J111" s="8">
        <f>SS!J497</f>
        <v>0</v>
      </c>
      <c r="K111" s="8">
        <f>SS!K497</f>
        <v>0</v>
      </c>
      <c r="L111" s="8">
        <f>SS!L497</f>
        <v>0</v>
      </c>
    </row>
    <row r="112" spans="1:12">
      <c r="A112" s="63" t="s">
        <v>431</v>
      </c>
      <c r="B112" s="8" t="s">
        <v>432</v>
      </c>
      <c r="C112" s="23">
        <f>SS!C499</f>
        <v>3</v>
      </c>
      <c r="D112" s="8">
        <f>SS!D499</f>
        <v>17</v>
      </c>
      <c r="E112" s="8">
        <f>SS!E499</f>
        <v>12</v>
      </c>
      <c r="F112" s="8">
        <f>SS!F499</f>
        <v>10</v>
      </c>
      <c r="G112" s="8">
        <f>SS!G499</f>
        <v>1</v>
      </c>
      <c r="H112" s="8">
        <f>SS!H499</f>
        <v>1</v>
      </c>
      <c r="I112" s="8">
        <f>SS!I499</f>
        <v>0</v>
      </c>
      <c r="J112" s="8">
        <f>SS!J499</f>
        <v>0</v>
      </c>
      <c r="K112" s="8">
        <f>SS!K499</f>
        <v>1</v>
      </c>
      <c r="L112" s="8">
        <f>SS!L499</f>
        <v>0</v>
      </c>
    </row>
    <row r="113" spans="1:12">
      <c r="A113" s="63" t="s">
        <v>966</v>
      </c>
      <c r="B113" s="8" t="s">
        <v>967</v>
      </c>
      <c r="C113" s="23">
        <f>SS!C504</f>
        <v>3</v>
      </c>
      <c r="D113" s="8">
        <f>SS!D504</f>
        <v>3</v>
      </c>
      <c r="E113" s="8">
        <f>SS!E504</f>
        <v>0</v>
      </c>
      <c r="F113" s="8">
        <f>SS!F504</f>
        <v>0</v>
      </c>
      <c r="G113" s="8">
        <f>SS!G504</f>
        <v>0</v>
      </c>
      <c r="H113" s="8">
        <f>SS!H504</f>
        <v>0</v>
      </c>
      <c r="I113" s="8">
        <f>SS!I504</f>
        <v>0</v>
      </c>
      <c r="J113" s="8">
        <f>SS!J504</f>
        <v>0</v>
      </c>
      <c r="K113" s="8">
        <f>SS!K504</f>
        <v>0</v>
      </c>
      <c r="L113" s="8">
        <f>SS!L504</f>
        <v>0</v>
      </c>
    </row>
    <row r="114" spans="1:12">
      <c r="A114" s="63" t="s">
        <v>433</v>
      </c>
      <c r="B114" s="8" t="s">
        <v>434</v>
      </c>
      <c r="C114" s="23">
        <f>SS!C508</f>
        <v>3</v>
      </c>
      <c r="D114" s="8">
        <f>SS!D508</f>
        <v>0</v>
      </c>
      <c r="E114" s="8">
        <f>SS!E508</f>
        <v>0</v>
      </c>
      <c r="F114" s="8">
        <f>SS!F508</f>
        <v>1</v>
      </c>
      <c r="G114" s="8">
        <f>SS!G508</f>
        <v>0</v>
      </c>
      <c r="H114" s="8">
        <f>SS!H508</f>
        <v>0</v>
      </c>
      <c r="I114" s="8">
        <f>SS!I508</f>
        <v>0</v>
      </c>
      <c r="J114" s="8">
        <f>SS!J508</f>
        <v>0</v>
      </c>
      <c r="K114" s="8">
        <f>SS!K508</f>
        <v>0</v>
      </c>
      <c r="L114" s="8">
        <f>SS!L508</f>
        <v>0</v>
      </c>
    </row>
    <row r="115" spans="1:12">
      <c r="A115" s="63" t="s">
        <v>768</v>
      </c>
      <c r="B115" s="8" t="s">
        <v>769</v>
      </c>
      <c r="C115" s="23">
        <f>SS!C510</f>
        <v>3</v>
      </c>
      <c r="D115" s="8">
        <f>SS!D510</f>
        <v>1</v>
      </c>
      <c r="E115" s="8">
        <f>SS!E510</f>
        <v>0</v>
      </c>
      <c r="F115" s="8">
        <f>SS!F510</f>
        <v>0</v>
      </c>
      <c r="G115" s="8">
        <f>SS!G510</f>
        <v>0</v>
      </c>
      <c r="H115" s="8">
        <f>SS!H510</f>
        <v>0</v>
      </c>
      <c r="I115" s="8">
        <f>SS!I510</f>
        <v>0</v>
      </c>
      <c r="J115" s="8">
        <f>SS!J510</f>
        <v>0</v>
      </c>
      <c r="K115" s="8">
        <f>SS!K510</f>
        <v>0</v>
      </c>
      <c r="L115" s="8">
        <f>SS!L510</f>
        <v>0</v>
      </c>
    </row>
    <row r="116" spans="1:12">
      <c r="A116" s="63" t="s">
        <v>885</v>
      </c>
      <c r="B116" s="8" t="s">
        <v>886</v>
      </c>
      <c r="C116" s="23">
        <f>SS!C512</f>
        <v>3</v>
      </c>
      <c r="D116" s="8">
        <f>SS!D512</f>
        <v>1</v>
      </c>
      <c r="E116" s="8">
        <f>SS!E512</f>
        <v>1</v>
      </c>
      <c r="F116" s="8">
        <f>SS!F512</f>
        <v>1</v>
      </c>
      <c r="G116" s="8">
        <f>SS!G512</f>
        <v>0</v>
      </c>
      <c r="H116" s="8">
        <f>SS!H512</f>
        <v>0</v>
      </c>
      <c r="I116" s="8">
        <f>SS!I512</f>
        <v>0</v>
      </c>
      <c r="J116" s="8">
        <f>SS!J512</f>
        <v>0</v>
      </c>
      <c r="K116" s="8">
        <f>SS!K512</f>
        <v>0</v>
      </c>
      <c r="L116" s="8">
        <f>SS!L512</f>
        <v>0</v>
      </c>
    </row>
    <row r="117" spans="1:12">
      <c r="A117" s="63" t="s">
        <v>887</v>
      </c>
      <c r="B117" s="8" t="s">
        <v>888</v>
      </c>
      <c r="C117" s="23">
        <f>SS!C514</f>
        <v>3</v>
      </c>
      <c r="D117" s="8">
        <f>SS!D514</f>
        <v>1</v>
      </c>
      <c r="E117" s="8">
        <f>SS!E514</f>
        <v>0</v>
      </c>
      <c r="F117" s="8">
        <f>SS!F514</f>
        <v>0</v>
      </c>
      <c r="G117" s="8">
        <f>SS!G514</f>
        <v>0</v>
      </c>
      <c r="H117" s="8">
        <f>SS!H514</f>
        <v>0</v>
      </c>
      <c r="I117" s="8">
        <f>SS!I514</f>
        <v>0</v>
      </c>
      <c r="J117" s="8">
        <f>SS!J514</f>
        <v>0</v>
      </c>
      <c r="K117" s="8">
        <f>SS!K514</f>
        <v>0</v>
      </c>
      <c r="L117" s="8">
        <f>SS!L514</f>
        <v>0</v>
      </c>
    </row>
    <row r="118" spans="1:12">
      <c r="A118" s="63" t="s">
        <v>435</v>
      </c>
      <c r="B118" s="8" t="s">
        <v>436</v>
      </c>
      <c r="C118" s="23">
        <f>SS!C516</f>
        <v>3</v>
      </c>
      <c r="D118" s="8">
        <f>SS!D516</f>
        <v>5</v>
      </c>
      <c r="E118" s="8">
        <f>SS!E516</f>
        <v>5</v>
      </c>
      <c r="F118" s="8">
        <f>SS!F516</f>
        <v>7</v>
      </c>
      <c r="G118" s="8">
        <f>SS!G516</f>
        <v>0</v>
      </c>
      <c r="H118" s="8">
        <f>SS!H516</f>
        <v>4</v>
      </c>
      <c r="I118" s="8">
        <f>SS!I516</f>
        <v>1</v>
      </c>
      <c r="J118" s="8">
        <f>SS!J516</f>
        <v>0</v>
      </c>
      <c r="K118" s="8">
        <f>SS!K516</f>
        <v>0</v>
      </c>
      <c r="L118" s="8">
        <f>SS!L516</f>
        <v>0</v>
      </c>
    </row>
    <row r="119" spans="1:12">
      <c r="A119" s="63" t="s">
        <v>437</v>
      </c>
      <c r="B119" s="8" t="s">
        <v>438</v>
      </c>
      <c r="C119" s="23">
        <f>SS!C521</f>
        <v>3</v>
      </c>
      <c r="D119" s="8">
        <f>SS!D521</f>
        <v>0</v>
      </c>
      <c r="E119" s="8">
        <f>SS!E521</f>
        <v>0</v>
      </c>
      <c r="F119" s="8">
        <f>SS!F521</f>
        <v>1</v>
      </c>
      <c r="G119" s="8">
        <f>SS!G521</f>
        <v>1</v>
      </c>
      <c r="H119" s="8">
        <f>SS!H521</f>
        <v>0</v>
      </c>
      <c r="I119" s="8">
        <f>SS!I521</f>
        <v>1</v>
      </c>
      <c r="J119" s="8">
        <f>SS!J521</f>
        <v>1</v>
      </c>
      <c r="K119" s="8">
        <f>SS!K521</f>
        <v>0</v>
      </c>
      <c r="L119" s="8">
        <f>SS!L521</f>
        <v>0</v>
      </c>
    </row>
    <row r="120" spans="1:12">
      <c r="A120" s="63" t="s">
        <v>439</v>
      </c>
      <c r="B120" s="8" t="s">
        <v>440</v>
      </c>
      <c r="C120" s="23">
        <f>SS!C536</f>
        <v>2</v>
      </c>
      <c r="D120" s="8">
        <f>SS!D536</f>
        <v>39</v>
      </c>
      <c r="E120" s="8">
        <f>SS!E536</f>
        <v>13</v>
      </c>
      <c r="F120" s="8">
        <f>SS!F536</f>
        <v>0</v>
      </c>
      <c r="G120" s="8">
        <f>SS!G536</f>
        <v>3</v>
      </c>
      <c r="H120" s="8">
        <f>SS!H536</f>
        <v>0</v>
      </c>
      <c r="I120" s="8">
        <f>SS!I536</f>
        <v>0</v>
      </c>
      <c r="J120" s="8">
        <f>SS!J536</f>
        <v>0</v>
      </c>
      <c r="K120" s="8">
        <f>SS!K536</f>
        <v>0</v>
      </c>
      <c r="L120" s="8">
        <f>SS!L536</f>
        <v>0</v>
      </c>
    </row>
    <row r="121" spans="1:12">
      <c r="A121" s="63" t="s">
        <v>441</v>
      </c>
      <c r="B121" s="8" t="s">
        <v>442</v>
      </c>
      <c r="C121" s="23">
        <f>SS!C524</f>
        <v>1</v>
      </c>
      <c r="D121" s="8">
        <f>SS!D524</f>
        <v>0</v>
      </c>
      <c r="E121" s="8">
        <f>SS!E524</f>
        <v>0</v>
      </c>
      <c r="F121" s="8">
        <f>SS!F524</f>
        <v>0</v>
      </c>
      <c r="G121" s="8">
        <f>SS!G524</f>
        <v>10</v>
      </c>
      <c r="H121" s="8">
        <f>SS!H524</f>
        <v>27</v>
      </c>
      <c r="I121" s="8">
        <f>SS!I524</f>
        <v>5</v>
      </c>
      <c r="J121" s="8">
        <f>SS!J524</f>
        <v>0</v>
      </c>
      <c r="K121" s="8">
        <f>SS!K524</f>
        <v>0</v>
      </c>
      <c r="L121" s="8">
        <f>SS!L524</f>
        <v>0</v>
      </c>
    </row>
    <row r="122" spans="1:12">
      <c r="A122" s="63" t="s">
        <v>443</v>
      </c>
      <c r="B122" s="8" t="s">
        <v>444</v>
      </c>
      <c r="C122" s="23">
        <f>SS!C550</f>
        <v>1</v>
      </c>
      <c r="D122" s="8">
        <f>SS!D550</f>
        <v>0</v>
      </c>
      <c r="E122" s="8">
        <f>SS!E550</f>
        <v>2</v>
      </c>
      <c r="F122" s="8">
        <f>SS!F550</f>
        <v>15</v>
      </c>
      <c r="G122" s="8">
        <f>SS!G550</f>
        <v>1</v>
      </c>
      <c r="H122" s="8">
        <f>SS!H550</f>
        <v>3</v>
      </c>
      <c r="I122" s="8">
        <f>SS!I550</f>
        <v>0</v>
      </c>
      <c r="J122" s="8">
        <f>SS!J550</f>
        <v>0</v>
      </c>
      <c r="K122" s="8">
        <f>SS!K550</f>
        <v>0</v>
      </c>
      <c r="L122" s="8">
        <f>SS!L550</f>
        <v>0</v>
      </c>
    </row>
    <row r="123" spans="1:12">
      <c r="A123" s="63" t="s">
        <v>891</v>
      </c>
      <c r="B123" s="8" t="s">
        <v>892</v>
      </c>
      <c r="C123" s="23">
        <f>SS!C528</f>
        <v>3</v>
      </c>
      <c r="D123" s="8">
        <f>SS!D528</f>
        <v>12</v>
      </c>
      <c r="E123" s="8">
        <f>SS!E528</f>
        <v>2</v>
      </c>
      <c r="F123" s="8">
        <f>SS!F528</f>
        <v>6</v>
      </c>
      <c r="G123" s="8">
        <f>SS!G528</f>
        <v>2</v>
      </c>
      <c r="H123" s="8">
        <f>SS!H528</f>
        <v>0</v>
      </c>
      <c r="I123" s="8">
        <f>SS!I528</f>
        <v>0</v>
      </c>
      <c r="J123" s="8">
        <f>SS!J528</f>
        <v>0</v>
      </c>
      <c r="K123" s="8">
        <f>SS!K528</f>
        <v>0</v>
      </c>
      <c r="L123" s="8">
        <f>SS!L528</f>
        <v>0</v>
      </c>
    </row>
    <row r="124" spans="1:12">
      <c r="A124" s="63" t="s">
        <v>893</v>
      </c>
      <c r="B124" s="8" t="s">
        <v>894</v>
      </c>
      <c r="C124" s="23">
        <f>SS!C532</f>
        <v>3</v>
      </c>
      <c r="D124" s="8">
        <f>SS!D532</f>
        <v>3</v>
      </c>
      <c r="E124" s="8">
        <f>SS!E532</f>
        <v>0</v>
      </c>
      <c r="F124" s="8">
        <f>SS!F532</f>
        <v>0</v>
      </c>
      <c r="G124" s="8">
        <f>SS!G532</f>
        <v>0</v>
      </c>
      <c r="H124" s="8">
        <f>SS!H532</f>
        <v>0</v>
      </c>
      <c r="I124" s="8">
        <f>SS!I532</f>
        <v>0</v>
      </c>
      <c r="J124" s="8">
        <f>SS!J532</f>
        <v>0</v>
      </c>
      <c r="K124" s="8">
        <f>SS!K532</f>
        <v>0</v>
      </c>
      <c r="L124" s="8">
        <f>SS!L532</f>
        <v>0</v>
      </c>
    </row>
    <row r="125" spans="1:12">
      <c r="A125" s="63" t="s">
        <v>889</v>
      </c>
      <c r="B125" s="8" t="s">
        <v>890</v>
      </c>
      <c r="C125" s="23">
        <f>SS!C526</f>
        <v>3</v>
      </c>
      <c r="D125" s="8">
        <f>SS!D526</f>
        <v>14</v>
      </c>
      <c r="E125" s="8">
        <f>SS!E526</f>
        <v>0</v>
      </c>
      <c r="F125" s="8">
        <f>SS!F526</f>
        <v>0</v>
      </c>
      <c r="G125" s="8">
        <f>SS!G526</f>
        <v>0</v>
      </c>
      <c r="H125" s="8">
        <f>SS!H526</f>
        <v>0</v>
      </c>
      <c r="I125" s="8">
        <f>SS!I526</f>
        <v>0</v>
      </c>
      <c r="J125" s="8">
        <f>SS!J526</f>
        <v>0</v>
      </c>
      <c r="K125" s="8">
        <f>SS!K526</f>
        <v>0</v>
      </c>
      <c r="L125" s="8">
        <f>SS!L526</f>
        <v>0</v>
      </c>
    </row>
    <row r="126" spans="1:12">
      <c r="A126" s="63" t="s">
        <v>445</v>
      </c>
      <c r="B126" s="8" t="s">
        <v>215</v>
      </c>
      <c r="C126" s="23">
        <f>SS!C563</f>
        <v>1</v>
      </c>
      <c r="D126" s="8">
        <f>SS!D563</f>
        <v>243</v>
      </c>
      <c r="E126" s="8">
        <f>SS!E563</f>
        <v>69</v>
      </c>
      <c r="F126" s="8">
        <f>SS!F563</f>
        <v>79</v>
      </c>
      <c r="G126" s="8">
        <f>SS!G563</f>
        <v>100</v>
      </c>
      <c r="H126" s="8">
        <f>SS!H563</f>
        <v>14</v>
      </c>
      <c r="I126" s="8">
        <f>SS!I563</f>
        <v>2</v>
      </c>
      <c r="J126" s="8">
        <f>SS!J563</f>
        <v>0</v>
      </c>
      <c r="K126" s="8">
        <f>SS!K563</f>
        <v>0</v>
      </c>
      <c r="L126" s="8">
        <f>SS!L563</f>
        <v>0</v>
      </c>
    </row>
    <row r="127" spans="1:12">
      <c r="A127" s="63" t="s">
        <v>446</v>
      </c>
      <c r="B127" s="8" t="s">
        <v>447</v>
      </c>
      <c r="C127" s="23">
        <f>SS!C553</f>
        <v>1</v>
      </c>
      <c r="D127" s="8">
        <f>SS!D553</f>
        <v>0</v>
      </c>
      <c r="E127" s="8">
        <f>SS!E553</f>
        <v>0</v>
      </c>
      <c r="F127" s="8">
        <f>SS!F553</f>
        <v>0</v>
      </c>
      <c r="G127" s="8">
        <f>SS!G553</f>
        <v>0</v>
      </c>
      <c r="H127" s="8">
        <f>SS!H553</f>
        <v>1</v>
      </c>
      <c r="I127" s="8">
        <f>SS!I553</f>
        <v>10</v>
      </c>
      <c r="J127" s="8">
        <f>SS!J553</f>
        <v>8</v>
      </c>
      <c r="K127" s="8">
        <f>SS!K553</f>
        <v>0</v>
      </c>
      <c r="L127" s="8">
        <f>SS!L553</f>
        <v>0</v>
      </c>
    </row>
    <row r="128" spans="1:12">
      <c r="A128" s="63" t="s">
        <v>448</v>
      </c>
      <c r="B128" s="8" t="s">
        <v>449</v>
      </c>
      <c r="C128" s="23">
        <f>SS!C557</f>
        <v>1</v>
      </c>
      <c r="D128" s="8">
        <f>SS!D557</f>
        <v>15</v>
      </c>
      <c r="E128" s="8">
        <f>SS!E557</f>
        <v>3</v>
      </c>
      <c r="F128" s="8">
        <f>SS!F557</f>
        <v>1</v>
      </c>
      <c r="G128" s="8">
        <f>SS!G557</f>
        <v>0</v>
      </c>
      <c r="H128" s="8">
        <f>SS!H557</f>
        <v>0</v>
      </c>
      <c r="I128" s="8">
        <f>SS!I557</f>
        <v>0</v>
      </c>
      <c r="J128" s="8">
        <f>SS!J557</f>
        <v>0</v>
      </c>
      <c r="K128" s="8">
        <f>SS!K557</f>
        <v>0</v>
      </c>
      <c r="L128" s="8">
        <f>SS!L557</f>
        <v>0</v>
      </c>
    </row>
    <row r="129" spans="1:12">
      <c r="A129" s="63" t="s">
        <v>450</v>
      </c>
      <c r="B129" s="8" t="s">
        <v>451</v>
      </c>
      <c r="C129" s="23">
        <f>SS!C560</f>
        <v>2</v>
      </c>
      <c r="D129" s="8">
        <f>SS!D560</f>
        <v>4</v>
      </c>
      <c r="E129" s="8">
        <f>SS!E560</f>
        <v>4</v>
      </c>
      <c r="F129" s="8">
        <f>SS!F560</f>
        <v>1</v>
      </c>
      <c r="G129" s="8">
        <f>SS!G560</f>
        <v>0</v>
      </c>
      <c r="H129" s="8">
        <f>SS!H560</f>
        <v>0</v>
      </c>
      <c r="I129" s="8">
        <f>SS!I560</f>
        <v>0</v>
      </c>
      <c r="J129" s="8">
        <f>SS!J560</f>
        <v>0</v>
      </c>
      <c r="K129" s="8">
        <f>SS!K560</f>
        <v>0</v>
      </c>
      <c r="L129" s="8">
        <f>SS!L560</f>
        <v>0</v>
      </c>
    </row>
    <row r="130" spans="1:12">
      <c r="A130" s="63" t="s">
        <v>452</v>
      </c>
      <c r="B130" s="8" t="s">
        <v>770</v>
      </c>
      <c r="C130" s="23">
        <f>SS!C571</f>
        <v>1</v>
      </c>
      <c r="D130" s="8">
        <f>SS!D571</f>
        <v>47</v>
      </c>
      <c r="E130" s="8">
        <f>SS!E571</f>
        <v>5</v>
      </c>
      <c r="F130" s="8">
        <f>SS!F571</f>
        <v>3</v>
      </c>
      <c r="G130" s="8">
        <f>SS!G571</f>
        <v>12</v>
      </c>
      <c r="H130" s="8">
        <f>SS!H571</f>
        <v>1</v>
      </c>
      <c r="I130" s="8">
        <f>SS!I571</f>
        <v>3</v>
      </c>
      <c r="J130" s="8">
        <f>SS!J571</f>
        <v>0</v>
      </c>
      <c r="K130" s="8">
        <f>SS!K571</f>
        <v>0</v>
      </c>
      <c r="L130" s="8">
        <f>SS!L571</f>
        <v>0</v>
      </c>
    </row>
    <row r="131" spans="1:12">
      <c r="A131" s="63" t="s">
        <v>453</v>
      </c>
      <c r="B131" s="8" t="s">
        <v>454</v>
      </c>
      <c r="C131" s="23">
        <f>SS!C576</f>
        <v>1</v>
      </c>
      <c r="D131" s="8">
        <f>SS!D576</f>
        <v>4</v>
      </c>
      <c r="E131" s="8">
        <f>SS!E576</f>
        <v>0</v>
      </c>
      <c r="F131" s="8">
        <f>SS!F576</f>
        <v>0</v>
      </c>
      <c r="G131" s="8">
        <f>SS!G576</f>
        <v>1</v>
      </c>
      <c r="H131" s="8">
        <f>SS!H576</f>
        <v>2</v>
      </c>
      <c r="I131" s="8">
        <f>SS!I576</f>
        <v>0</v>
      </c>
      <c r="J131" s="8">
        <f>SS!J576</f>
        <v>0</v>
      </c>
      <c r="K131" s="8">
        <f>SS!K576</f>
        <v>0</v>
      </c>
      <c r="L131" s="8">
        <f>SS!L576</f>
        <v>0</v>
      </c>
    </row>
    <row r="132" spans="1:12">
      <c r="A132" s="63" t="s">
        <v>455</v>
      </c>
      <c r="B132" s="8" t="s">
        <v>456</v>
      </c>
      <c r="C132" s="23">
        <f>SS!C534</f>
        <v>2</v>
      </c>
      <c r="D132" s="8">
        <f>SS!D534</f>
        <v>0</v>
      </c>
      <c r="E132" s="8">
        <f>SS!E534</f>
        <v>0</v>
      </c>
      <c r="F132" s="8">
        <f>SS!F534</f>
        <v>0</v>
      </c>
      <c r="G132" s="8">
        <f>SS!G534</f>
        <v>1</v>
      </c>
      <c r="H132" s="8">
        <f>SS!H534</f>
        <v>0</v>
      </c>
      <c r="I132" s="8">
        <f>SS!I534</f>
        <v>0</v>
      </c>
      <c r="J132" s="8">
        <f>SS!J534</f>
        <v>0</v>
      </c>
      <c r="K132" s="8">
        <f>SS!K534</f>
        <v>0</v>
      </c>
      <c r="L132" s="8">
        <f>SS!L534</f>
        <v>0</v>
      </c>
    </row>
    <row r="133" spans="1:12">
      <c r="A133" s="63" t="s">
        <v>457</v>
      </c>
      <c r="B133" s="8" t="s">
        <v>458</v>
      </c>
      <c r="C133" s="23">
        <f>SS!C542</f>
        <v>1</v>
      </c>
      <c r="D133" s="8">
        <f>SS!D542</f>
        <v>41</v>
      </c>
      <c r="E133" s="8">
        <f>SS!E542</f>
        <v>107</v>
      </c>
      <c r="F133" s="8">
        <f>SS!F542</f>
        <v>113</v>
      </c>
      <c r="G133" s="8">
        <f>SS!G542</f>
        <v>58</v>
      </c>
      <c r="H133" s="8">
        <f>SS!H542</f>
        <v>50</v>
      </c>
      <c r="I133" s="8">
        <f>SS!I542</f>
        <v>33</v>
      </c>
      <c r="J133" s="8">
        <f>SS!J542</f>
        <v>4</v>
      </c>
      <c r="K133" s="8">
        <f>SS!K542</f>
        <v>0</v>
      </c>
      <c r="L133" s="8">
        <f>SS!L542</f>
        <v>0</v>
      </c>
    </row>
    <row r="134" spans="1:12">
      <c r="A134" s="63" t="s">
        <v>459</v>
      </c>
      <c r="B134" s="8" t="s">
        <v>460</v>
      </c>
      <c r="C134" s="23">
        <f>SS!C579</f>
        <v>1</v>
      </c>
      <c r="D134" s="8">
        <f>SS!D579</f>
        <v>5</v>
      </c>
      <c r="E134" s="8">
        <f>SS!E579</f>
        <v>5</v>
      </c>
      <c r="F134" s="8">
        <f>SS!F579</f>
        <v>11</v>
      </c>
      <c r="G134" s="8">
        <f>SS!G579</f>
        <v>18</v>
      </c>
      <c r="H134" s="8">
        <f>SS!H579</f>
        <v>12</v>
      </c>
      <c r="I134" s="8">
        <f>SS!I579</f>
        <v>0</v>
      </c>
      <c r="J134" s="8">
        <f>SS!J579</f>
        <v>0</v>
      </c>
      <c r="K134" s="8">
        <f>SS!K579</f>
        <v>0</v>
      </c>
      <c r="L134" s="8">
        <f>SS!L579</f>
        <v>0</v>
      </c>
    </row>
    <row r="135" spans="1:12">
      <c r="A135" s="63" t="s">
        <v>461</v>
      </c>
      <c r="B135" s="8" t="s">
        <v>462</v>
      </c>
      <c r="C135" s="23">
        <f>SS!C584</f>
        <v>3</v>
      </c>
      <c r="D135" s="8">
        <f>SS!D584</f>
        <v>3</v>
      </c>
      <c r="E135" s="8">
        <f>SS!E584</f>
        <v>15</v>
      </c>
      <c r="F135" s="8">
        <f>SS!F584</f>
        <v>1</v>
      </c>
      <c r="G135" s="8">
        <f>SS!G584</f>
        <v>17</v>
      </c>
      <c r="H135" s="8">
        <f>SS!H584</f>
        <v>3</v>
      </c>
      <c r="I135" s="8">
        <f>SS!I584</f>
        <v>2</v>
      </c>
      <c r="J135" s="8">
        <f>SS!J584</f>
        <v>0</v>
      </c>
      <c r="K135" s="8">
        <f>SS!K584</f>
        <v>0</v>
      </c>
      <c r="L135" s="8">
        <f>SS!L584</f>
        <v>0</v>
      </c>
    </row>
    <row r="136" spans="1:12">
      <c r="A136" s="63" t="s">
        <v>463</v>
      </c>
      <c r="B136" s="8" t="s">
        <v>464</v>
      </c>
      <c r="C136" s="23">
        <f>SS!C594</f>
        <v>3</v>
      </c>
      <c r="D136" s="8">
        <f>SS!D594</f>
        <v>11</v>
      </c>
      <c r="E136" s="8">
        <f>SS!E594</f>
        <v>0</v>
      </c>
      <c r="F136" s="8">
        <f>SS!F594</f>
        <v>0</v>
      </c>
      <c r="G136" s="8">
        <f>SS!G594</f>
        <v>0</v>
      </c>
      <c r="H136" s="8">
        <f>SS!H594</f>
        <v>2</v>
      </c>
      <c r="I136" s="8">
        <f>SS!I594</f>
        <v>1</v>
      </c>
      <c r="J136" s="8">
        <f>SS!J594</f>
        <v>0</v>
      </c>
      <c r="K136" s="8">
        <f>SS!K594</f>
        <v>0</v>
      </c>
      <c r="L136" s="8">
        <f>SS!L594</f>
        <v>0</v>
      </c>
    </row>
    <row r="137" spans="1:12">
      <c r="A137" s="63" t="s">
        <v>465</v>
      </c>
      <c r="B137" s="8" t="s">
        <v>466</v>
      </c>
      <c r="C137" s="23">
        <f>SS!C598</f>
        <v>3</v>
      </c>
      <c r="D137" s="8">
        <f>SS!D598</f>
        <v>6</v>
      </c>
      <c r="E137" s="8">
        <f>SS!E598</f>
        <v>0</v>
      </c>
      <c r="F137" s="8">
        <f>SS!F598</f>
        <v>0</v>
      </c>
      <c r="G137" s="8">
        <f>SS!G598</f>
        <v>0</v>
      </c>
      <c r="H137" s="8">
        <f>SS!H598</f>
        <v>0</v>
      </c>
      <c r="I137" s="8">
        <f>SS!I598</f>
        <v>0</v>
      </c>
      <c r="J137" s="8">
        <f>SS!J598</f>
        <v>0</v>
      </c>
      <c r="K137" s="8">
        <f>SS!K598</f>
        <v>0</v>
      </c>
      <c r="L137" s="8">
        <f>SS!L598</f>
        <v>0</v>
      </c>
    </row>
    <row r="138" spans="1:12">
      <c r="A138" s="63" t="s">
        <v>467</v>
      </c>
      <c r="B138" s="8" t="s">
        <v>468</v>
      </c>
      <c r="C138" s="23">
        <f>SS!C589</f>
        <v>3</v>
      </c>
      <c r="D138" s="8">
        <f>SS!D589</f>
        <v>1</v>
      </c>
      <c r="E138" s="8">
        <f>SS!E589</f>
        <v>4</v>
      </c>
      <c r="F138" s="8">
        <f>SS!F589</f>
        <v>8</v>
      </c>
      <c r="G138" s="8">
        <f>SS!G589</f>
        <v>14</v>
      </c>
      <c r="H138" s="8">
        <f>SS!H589</f>
        <v>5</v>
      </c>
      <c r="I138" s="8">
        <f>SS!I589</f>
        <v>1</v>
      </c>
      <c r="J138" s="8">
        <f>SS!J589</f>
        <v>0</v>
      </c>
      <c r="K138" s="8">
        <f>SS!K589</f>
        <v>0</v>
      </c>
      <c r="L138" s="8">
        <f>SS!L589</f>
        <v>0</v>
      </c>
    </row>
    <row r="139" spans="1:12">
      <c r="A139" s="63" t="s">
        <v>827</v>
      </c>
      <c r="B139" s="8" t="s">
        <v>895</v>
      </c>
      <c r="C139" s="23">
        <f>SS!C601</f>
        <v>3</v>
      </c>
      <c r="D139" s="8">
        <f>SS!D601</f>
        <v>0</v>
      </c>
      <c r="E139" s="8">
        <f>SS!E601</f>
        <v>1</v>
      </c>
      <c r="F139" s="8">
        <f>SS!F601</f>
        <v>0</v>
      </c>
      <c r="G139" s="8">
        <f>SS!G601</f>
        <v>0</v>
      </c>
      <c r="H139" s="8">
        <f>SS!H601</f>
        <v>0</v>
      </c>
      <c r="I139" s="8">
        <f>SS!I601</f>
        <v>0</v>
      </c>
      <c r="J139" s="8">
        <f>SS!J601</f>
        <v>0</v>
      </c>
      <c r="K139" s="8">
        <f>SS!K601</f>
        <v>0</v>
      </c>
      <c r="L139" s="8">
        <f>SS!L601</f>
        <v>0</v>
      </c>
    </row>
    <row r="140" spans="1:12">
      <c r="A140" s="63" t="s">
        <v>469</v>
      </c>
      <c r="B140" s="8" t="s">
        <v>470</v>
      </c>
      <c r="C140" s="23">
        <f>SS!C606</f>
        <v>2</v>
      </c>
      <c r="D140" s="8">
        <f>SS!D606</f>
        <v>61</v>
      </c>
      <c r="E140" s="8">
        <f>SS!E606</f>
        <v>55</v>
      </c>
      <c r="F140" s="8">
        <f>SS!F606</f>
        <v>62</v>
      </c>
      <c r="G140" s="8">
        <f>SS!G606</f>
        <v>9</v>
      </c>
      <c r="H140" s="8">
        <f>SS!H606</f>
        <v>2</v>
      </c>
      <c r="I140" s="8">
        <f>SS!I606</f>
        <v>11</v>
      </c>
      <c r="J140" s="8">
        <f>SS!J606</f>
        <v>17</v>
      </c>
      <c r="K140" s="8">
        <f>SS!K606</f>
        <v>8</v>
      </c>
      <c r="L140" s="8">
        <f>SS!L606</f>
        <v>0</v>
      </c>
    </row>
    <row r="141" spans="1:12">
      <c r="A141" s="63" t="s">
        <v>771</v>
      </c>
      <c r="B141" s="8" t="s">
        <v>772</v>
      </c>
      <c r="C141" s="23">
        <f>SS!C603</f>
        <v>3</v>
      </c>
      <c r="D141" s="8">
        <f>SS!D603</f>
        <v>2</v>
      </c>
      <c r="E141" s="8">
        <f>SS!E603</f>
        <v>14</v>
      </c>
      <c r="F141" s="8">
        <f>SS!F603</f>
        <v>55</v>
      </c>
      <c r="G141" s="8">
        <f>SS!G603</f>
        <v>8</v>
      </c>
      <c r="H141" s="8">
        <f>SS!H603</f>
        <v>0</v>
      </c>
      <c r="I141" s="8">
        <f>SS!I603</f>
        <v>0</v>
      </c>
      <c r="J141" s="8">
        <f>SS!J603</f>
        <v>0</v>
      </c>
      <c r="K141" s="8">
        <f>SS!K603</f>
        <v>0</v>
      </c>
      <c r="L141" s="8">
        <f>SS!L603</f>
        <v>0</v>
      </c>
    </row>
    <row r="142" spans="1:12">
      <c r="A142" s="63" t="s">
        <v>821</v>
      </c>
      <c r="B142" s="8" t="s">
        <v>896</v>
      </c>
      <c r="C142" s="23">
        <f>SS!C613</f>
        <v>3</v>
      </c>
      <c r="D142" s="8">
        <f>SS!D613</f>
        <v>20</v>
      </c>
      <c r="E142" s="8">
        <f>SS!E613</f>
        <v>20</v>
      </c>
      <c r="F142" s="8">
        <f>SS!F613</f>
        <v>22</v>
      </c>
      <c r="G142" s="8">
        <f>SS!G613</f>
        <v>1</v>
      </c>
      <c r="H142" s="8">
        <f>SS!H613</f>
        <v>0</v>
      </c>
      <c r="I142" s="8">
        <f>SS!I613</f>
        <v>0</v>
      </c>
      <c r="J142" s="8">
        <f>SS!J613</f>
        <v>0</v>
      </c>
      <c r="K142" s="8">
        <f>SS!K613</f>
        <v>0</v>
      </c>
      <c r="L142" s="8">
        <f>SS!L613</f>
        <v>0</v>
      </c>
    </row>
    <row r="143" spans="1:12">
      <c r="A143" s="63" t="s">
        <v>471</v>
      </c>
      <c r="B143" s="8" t="s">
        <v>472</v>
      </c>
      <c r="C143" s="23">
        <f>SS!C616</f>
        <v>3</v>
      </c>
      <c r="D143" s="8">
        <f>SS!D616</f>
        <v>114</v>
      </c>
      <c r="E143" s="8">
        <f>SS!E616</f>
        <v>155</v>
      </c>
      <c r="F143" s="8">
        <f>SS!F616</f>
        <v>270</v>
      </c>
      <c r="G143" s="8">
        <f>SS!G616</f>
        <v>20</v>
      </c>
      <c r="H143" s="8">
        <f>SS!H616</f>
        <v>0</v>
      </c>
      <c r="I143" s="8">
        <f>SS!I616</f>
        <v>0</v>
      </c>
      <c r="J143" s="8">
        <f>SS!J616</f>
        <v>0</v>
      </c>
      <c r="K143" s="8">
        <f>SS!K616</f>
        <v>0</v>
      </c>
      <c r="L143" s="8">
        <f>SS!L616</f>
        <v>0</v>
      </c>
    </row>
    <row r="144" spans="1:12">
      <c r="A144" s="63" t="s">
        <v>473</v>
      </c>
      <c r="B144" s="8" t="s">
        <v>474</v>
      </c>
      <c r="C144" s="23">
        <f>SS!C621</f>
        <v>1</v>
      </c>
      <c r="D144" s="8">
        <f>SS!D621</f>
        <v>0</v>
      </c>
      <c r="E144" s="8">
        <f>SS!E621</f>
        <v>0</v>
      </c>
      <c r="F144" s="8">
        <f>SS!F621</f>
        <v>1</v>
      </c>
      <c r="G144" s="8">
        <f>SS!G621</f>
        <v>7</v>
      </c>
      <c r="H144" s="8">
        <f>SS!H621</f>
        <v>11</v>
      </c>
      <c r="I144" s="8">
        <f>SS!I621</f>
        <v>25</v>
      </c>
      <c r="J144" s="8">
        <f>SS!J621</f>
        <v>0</v>
      </c>
      <c r="K144" s="8">
        <f>SS!K621</f>
        <v>3</v>
      </c>
      <c r="L144" s="8">
        <f>SS!L621</f>
        <v>1</v>
      </c>
    </row>
    <row r="145" spans="1:12">
      <c r="A145" s="63" t="s">
        <v>475</v>
      </c>
      <c r="B145" s="8" t="s">
        <v>476</v>
      </c>
      <c r="C145" s="23">
        <f>SS!C632</f>
        <v>1</v>
      </c>
      <c r="D145" s="8">
        <f>SS!D632</f>
        <v>16</v>
      </c>
      <c r="E145" s="8">
        <f>SS!E632</f>
        <v>73</v>
      </c>
      <c r="F145" s="8">
        <f>SS!F632</f>
        <v>242</v>
      </c>
      <c r="G145" s="8">
        <f>SS!G632</f>
        <v>97</v>
      </c>
      <c r="H145" s="8">
        <f>SS!H632</f>
        <v>19</v>
      </c>
      <c r="I145" s="8">
        <f>SS!I632</f>
        <v>1</v>
      </c>
      <c r="J145" s="8">
        <f>SS!J632</f>
        <v>10</v>
      </c>
      <c r="K145" s="8">
        <f>SS!K632</f>
        <v>2</v>
      </c>
      <c r="L145" s="8">
        <f>SS!L632</f>
        <v>0</v>
      </c>
    </row>
    <row r="146" spans="1:12">
      <c r="A146" s="63" t="s">
        <v>477</v>
      </c>
      <c r="B146" s="8" t="s">
        <v>478</v>
      </c>
      <c r="C146" s="23">
        <f>SS!C626</f>
        <v>1</v>
      </c>
      <c r="D146" s="8">
        <f>SS!D626</f>
        <v>8</v>
      </c>
      <c r="E146" s="8">
        <f>SS!E626</f>
        <v>5</v>
      </c>
      <c r="F146" s="8">
        <f>SS!F626</f>
        <v>4</v>
      </c>
      <c r="G146" s="8">
        <f>SS!G626</f>
        <v>5</v>
      </c>
      <c r="H146" s="8">
        <f>SS!H626</f>
        <v>9</v>
      </c>
      <c r="I146" s="8">
        <f>SS!I626</f>
        <v>13</v>
      </c>
      <c r="J146" s="8">
        <f>SS!J626</f>
        <v>8</v>
      </c>
      <c r="K146" s="8">
        <f>SS!K626</f>
        <v>5</v>
      </c>
      <c r="L146" s="8">
        <f>SS!L626</f>
        <v>2</v>
      </c>
    </row>
    <row r="147" spans="1:12">
      <c r="A147" s="63" t="s">
        <v>479</v>
      </c>
      <c r="B147" s="8" t="s">
        <v>480</v>
      </c>
      <c r="C147" s="23">
        <f>SS!C640</f>
        <v>1</v>
      </c>
      <c r="D147" s="8">
        <f>SS!D640</f>
        <v>35</v>
      </c>
      <c r="E147" s="8">
        <f>SS!E640</f>
        <v>41</v>
      </c>
      <c r="F147" s="8">
        <f>SS!F640</f>
        <v>178</v>
      </c>
      <c r="G147" s="8">
        <f>SS!G640</f>
        <v>141</v>
      </c>
      <c r="H147" s="8">
        <f>SS!H640</f>
        <v>32</v>
      </c>
      <c r="I147" s="8">
        <f>SS!I640</f>
        <v>60</v>
      </c>
      <c r="J147" s="8">
        <f>SS!J640</f>
        <v>35</v>
      </c>
      <c r="K147" s="8">
        <f>SS!K640</f>
        <v>8</v>
      </c>
      <c r="L147" s="8">
        <f>SS!L640</f>
        <v>0</v>
      </c>
    </row>
    <row r="148" spans="1:12">
      <c r="A148" s="63" t="s">
        <v>481</v>
      </c>
      <c r="B148" s="8" t="s">
        <v>482</v>
      </c>
      <c r="C148" s="23">
        <f>SS!C647</f>
        <v>2</v>
      </c>
      <c r="D148" s="8">
        <f>SS!D647</f>
        <v>0</v>
      </c>
      <c r="E148" s="8">
        <f>SS!E647</f>
        <v>0</v>
      </c>
      <c r="F148" s="8">
        <f>SS!F647</f>
        <v>0</v>
      </c>
      <c r="G148" s="8">
        <f>SS!G647</f>
        <v>0</v>
      </c>
      <c r="H148" s="8">
        <f>SS!H647</f>
        <v>0</v>
      </c>
      <c r="I148" s="8">
        <f>SS!I647</f>
        <v>0</v>
      </c>
      <c r="J148" s="8">
        <f>SS!J647</f>
        <v>0</v>
      </c>
      <c r="K148" s="8">
        <f>SS!K647</f>
        <v>2</v>
      </c>
      <c r="L148" s="8">
        <f>SS!L647</f>
        <v>5</v>
      </c>
    </row>
    <row r="149" spans="1:12">
      <c r="A149" s="63" t="s">
        <v>483</v>
      </c>
      <c r="B149" s="8" t="s">
        <v>484</v>
      </c>
      <c r="C149" s="23">
        <f>SS!C650</f>
        <v>2</v>
      </c>
      <c r="D149" s="8">
        <f>SS!D650</f>
        <v>34</v>
      </c>
      <c r="E149" s="8">
        <f>SS!E650</f>
        <v>43</v>
      </c>
      <c r="F149" s="8">
        <f>SS!F650</f>
        <v>13</v>
      </c>
      <c r="G149" s="8">
        <f>SS!G650</f>
        <v>1</v>
      </c>
      <c r="H149" s="8">
        <f>SS!H650</f>
        <v>6</v>
      </c>
      <c r="I149" s="8">
        <f>SS!I650</f>
        <v>2</v>
      </c>
      <c r="J149" s="8">
        <f>SS!J650</f>
        <v>0</v>
      </c>
      <c r="K149" s="8">
        <f>SS!K650</f>
        <v>0</v>
      </c>
      <c r="L149" s="8">
        <f>SS!L650</f>
        <v>1</v>
      </c>
    </row>
    <row r="150" spans="1:12">
      <c r="A150" s="63" t="s">
        <v>485</v>
      </c>
      <c r="B150" s="8" t="s">
        <v>486</v>
      </c>
      <c r="C150" s="23">
        <f>SS!C656</f>
        <v>2</v>
      </c>
      <c r="D150" s="8">
        <f>SS!D656</f>
        <v>45</v>
      </c>
      <c r="E150" s="8">
        <f>SS!E656</f>
        <v>65</v>
      </c>
      <c r="F150" s="8">
        <f>SS!F656</f>
        <v>8</v>
      </c>
      <c r="G150" s="8">
        <f>SS!G656</f>
        <v>20</v>
      </c>
      <c r="H150" s="8">
        <f>SS!H656</f>
        <v>2</v>
      </c>
      <c r="I150" s="8">
        <f>SS!I656</f>
        <v>1</v>
      </c>
      <c r="J150" s="8">
        <f>SS!J656</f>
        <v>0</v>
      </c>
      <c r="K150" s="8">
        <f>SS!K656</f>
        <v>0</v>
      </c>
      <c r="L150" s="8">
        <f>SS!L656</f>
        <v>0</v>
      </c>
    </row>
    <row r="151" spans="1:12">
      <c r="A151" s="63" t="s">
        <v>487</v>
      </c>
      <c r="B151" s="8" t="s">
        <v>488</v>
      </c>
      <c r="C151" s="23">
        <f>SS!C660</f>
        <v>1</v>
      </c>
      <c r="D151" s="8">
        <f>SS!D660</f>
        <v>14</v>
      </c>
      <c r="E151" s="8">
        <f>SS!E660</f>
        <v>2</v>
      </c>
      <c r="F151" s="8">
        <f>SS!F660</f>
        <v>5</v>
      </c>
      <c r="G151" s="8">
        <f>SS!G660</f>
        <v>10</v>
      </c>
      <c r="H151" s="8">
        <f>SS!H660</f>
        <v>54</v>
      </c>
      <c r="I151" s="8">
        <f>SS!I660</f>
        <v>23</v>
      </c>
      <c r="J151" s="8">
        <f>SS!J660</f>
        <v>13</v>
      </c>
      <c r="K151" s="8">
        <f>SS!K660</f>
        <v>40</v>
      </c>
      <c r="L151" s="8">
        <f>SS!L660</f>
        <v>8</v>
      </c>
    </row>
    <row r="152" spans="1:12">
      <c r="A152" s="63" t="s">
        <v>489</v>
      </c>
      <c r="B152" s="8" t="s">
        <v>490</v>
      </c>
      <c r="C152" s="23">
        <f>SS!C667</f>
        <v>1</v>
      </c>
      <c r="D152" s="8">
        <f>SS!D667</f>
        <v>0</v>
      </c>
      <c r="E152" s="8">
        <f>SS!E667</f>
        <v>0</v>
      </c>
      <c r="F152" s="8">
        <f>SS!F667</f>
        <v>0</v>
      </c>
      <c r="G152" s="8">
        <f>SS!G667</f>
        <v>0</v>
      </c>
      <c r="H152" s="8">
        <f>SS!H667</f>
        <v>0</v>
      </c>
      <c r="I152" s="8">
        <f>SS!I667</f>
        <v>0</v>
      </c>
      <c r="J152" s="8">
        <f>SS!J667</f>
        <v>0</v>
      </c>
      <c r="K152" s="8">
        <f>SS!K667</f>
        <v>3</v>
      </c>
      <c r="L152" s="8">
        <f>SS!L667</f>
        <v>0</v>
      </c>
    </row>
    <row r="153" spans="1:12">
      <c r="A153" s="62" t="s">
        <v>491</v>
      </c>
      <c r="B153" s="8" t="s">
        <v>492</v>
      </c>
      <c r="C153" s="23">
        <f>SS!C669</f>
        <v>1</v>
      </c>
      <c r="D153" s="8">
        <f>SS!D669</f>
        <v>0</v>
      </c>
      <c r="E153" s="8">
        <f>SS!E669</f>
        <v>0</v>
      </c>
      <c r="F153" s="8">
        <f>SS!F669</f>
        <v>0</v>
      </c>
      <c r="G153" s="8">
        <f>SS!G669</f>
        <v>0</v>
      </c>
      <c r="H153" s="8">
        <f>SS!H669</f>
        <v>2</v>
      </c>
      <c r="I153" s="8">
        <f>SS!I669</f>
        <v>0</v>
      </c>
      <c r="J153" s="8">
        <f>SS!J669</f>
        <v>0</v>
      </c>
      <c r="K153" s="8">
        <f>SS!K669</f>
        <v>0</v>
      </c>
      <c r="L153" s="8">
        <f>SS!L669</f>
        <v>0</v>
      </c>
    </row>
    <row r="154" spans="1:12">
      <c r="A154" s="63" t="s">
        <v>493</v>
      </c>
      <c r="B154" s="8" t="s">
        <v>494</v>
      </c>
      <c r="C154" s="23">
        <f>SS!C671</f>
        <v>1</v>
      </c>
      <c r="D154" s="8">
        <f>SS!D671</f>
        <v>0</v>
      </c>
      <c r="E154" s="8">
        <f>SS!E671</f>
        <v>0</v>
      </c>
      <c r="F154" s="8">
        <f>SS!F671</f>
        <v>0</v>
      </c>
      <c r="G154" s="8">
        <f>SS!G671</f>
        <v>0</v>
      </c>
      <c r="H154" s="8">
        <f>SS!H671</f>
        <v>0</v>
      </c>
      <c r="I154" s="8">
        <f>SS!I671</f>
        <v>4</v>
      </c>
      <c r="J154" s="8">
        <f>SS!J671</f>
        <v>11</v>
      </c>
      <c r="K154" s="8">
        <f>SS!K671</f>
        <v>2</v>
      </c>
      <c r="L154" s="8">
        <f>SS!L671</f>
        <v>1</v>
      </c>
    </row>
    <row r="155" spans="1:12">
      <c r="A155" s="63" t="s">
        <v>495</v>
      </c>
      <c r="B155" s="8" t="s">
        <v>496</v>
      </c>
      <c r="C155" s="23">
        <f>SS!C680</f>
        <v>1</v>
      </c>
      <c r="D155" s="8">
        <f>SS!D680</f>
        <v>1</v>
      </c>
      <c r="E155" s="8">
        <f>SS!E680</f>
        <v>21</v>
      </c>
      <c r="F155" s="8">
        <f>SS!F680</f>
        <v>91</v>
      </c>
      <c r="G155" s="8">
        <f>SS!G680</f>
        <v>95</v>
      </c>
      <c r="H155" s="8">
        <f>SS!H680</f>
        <v>12</v>
      </c>
      <c r="I155" s="8">
        <f>SS!I680</f>
        <v>22</v>
      </c>
      <c r="J155" s="8">
        <f>SS!J680</f>
        <v>11</v>
      </c>
      <c r="K155" s="8">
        <f>SS!K680</f>
        <v>0</v>
      </c>
      <c r="L155" s="8">
        <f>SS!L680</f>
        <v>0</v>
      </c>
    </row>
    <row r="156" spans="1:12">
      <c r="A156" s="63" t="s">
        <v>497</v>
      </c>
      <c r="B156" s="8" t="s">
        <v>498</v>
      </c>
      <c r="C156" s="23">
        <f>SS!C691</f>
        <v>2</v>
      </c>
      <c r="D156" s="8">
        <f>SS!D691</f>
        <v>0</v>
      </c>
      <c r="E156" s="8">
        <f>SS!E691</f>
        <v>0</v>
      </c>
      <c r="F156" s="8">
        <f>SS!F691</f>
        <v>1</v>
      </c>
      <c r="G156" s="8">
        <f>SS!G691</f>
        <v>15</v>
      </c>
      <c r="H156" s="8">
        <f>SS!H691</f>
        <v>9</v>
      </c>
      <c r="I156" s="8">
        <f>SS!I691</f>
        <v>4</v>
      </c>
      <c r="J156" s="8">
        <f>SS!J691</f>
        <v>0</v>
      </c>
      <c r="K156" s="8">
        <f>SS!K691</f>
        <v>1</v>
      </c>
      <c r="L156" s="8">
        <f>SS!L691</f>
        <v>0</v>
      </c>
    </row>
    <row r="157" spans="1:12">
      <c r="A157" s="63" t="s">
        <v>499</v>
      </c>
      <c r="B157" s="8" t="s">
        <v>500</v>
      </c>
      <c r="C157" s="23">
        <f>SS!C685</f>
        <v>2</v>
      </c>
      <c r="D157" s="8">
        <f>SS!D685</f>
        <v>24</v>
      </c>
      <c r="E157" s="8">
        <f>SS!E685</f>
        <v>35</v>
      </c>
      <c r="F157" s="8">
        <f>SS!F685</f>
        <v>22</v>
      </c>
      <c r="G157" s="8">
        <f>SS!G685</f>
        <v>52</v>
      </c>
      <c r="H157" s="8">
        <f>SS!H685</f>
        <v>62</v>
      </c>
      <c r="I157" s="8">
        <f>SS!I685</f>
        <v>17</v>
      </c>
      <c r="J157" s="8">
        <f>SS!J685</f>
        <v>1</v>
      </c>
      <c r="K157" s="8">
        <f>SS!K685</f>
        <v>2</v>
      </c>
      <c r="L157" s="8">
        <f>SS!L685</f>
        <v>2</v>
      </c>
    </row>
    <row r="158" spans="1:12">
      <c r="A158" s="63" t="s">
        <v>501</v>
      </c>
      <c r="B158" s="8" t="s">
        <v>502</v>
      </c>
      <c r="C158" s="23">
        <f>SS!C674</f>
        <v>2</v>
      </c>
      <c r="D158" s="8">
        <f>SS!D674</f>
        <v>0</v>
      </c>
      <c r="E158" s="8">
        <f>SS!E674</f>
        <v>2</v>
      </c>
      <c r="F158" s="8">
        <f>SS!F674</f>
        <v>8</v>
      </c>
      <c r="G158" s="8">
        <f>SS!G674</f>
        <v>3</v>
      </c>
      <c r="H158" s="8">
        <f>SS!H674</f>
        <v>4</v>
      </c>
      <c r="I158" s="8">
        <f>SS!I674</f>
        <v>0</v>
      </c>
      <c r="J158" s="8">
        <f>SS!J674</f>
        <v>1</v>
      </c>
      <c r="K158" s="8">
        <f>SS!K674</f>
        <v>11</v>
      </c>
      <c r="L158" s="8">
        <f>SS!L674</f>
        <v>4</v>
      </c>
    </row>
    <row r="159" spans="1:12">
      <c r="A159" s="63" t="s">
        <v>505</v>
      </c>
      <c r="B159" s="8" t="s">
        <v>506</v>
      </c>
      <c r="C159" s="23">
        <f>SS!C697</f>
        <v>1</v>
      </c>
      <c r="D159" s="8">
        <f>SS!D697</f>
        <v>20</v>
      </c>
      <c r="E159" s="8">
        <f>SS!E697</f>
        <v>14</v>
      </c>
      <c r="F159" s="8">
        <f>SS!F697</f>
        <v>1</v>
      </c>
      <c r="G159" s="8">
        <f>SS!G697</f>
        <v>0</v>
      </c>
      <c r="H159" s="8">
        <f>SS!H697</f>
        <v>0</v>
      </c>
      <c r="I159" s="8">
        <f>SS!I697</f>
        <v>0</v>
      </c>
      <c r="J159" s="8">
        <f>SS!J697</f>
        <v>11</v>
      </c>
      <c r="K159" s="8">
        <f>SS!K697</f>
        <v>4</v>
      </c>
      <c r="L159" s="8">
        <f>SS!L697</f>
        <v>0</v>
      </c>
    </row>
    <row r="160" spans="1:12">
      <c r="A160" s="63" t="s">
        <v>507</v>
      </c>
      <c r="B160" s="8" t="s">
        <v>508</v>
      </c>
      <c r="C160" s="23">
        <f>SS!C708</f>
        <v>1</v>
      </c>
      <c r="D160" s="8">
        <f>SS!D708</f>
        <v>2</v>
      </c>
      <c r="E160" s="8">
        <f>SS!E708</f>
        <v>20</v>
      </c>
      <c r="F160" s="8">
        <f>SS!F708</f>
        <v>96</v>
      </c>
      <c r="G160" s="8">
        <f>SS!G708</f>
        <v>82</v>
      </c>
      <c r="H160" s="8">
        <f>SS!H708</f>
        <v>68</v>
      </c>
      <c r="I160" s="8">
        <f>SS!I708</f>
        <v>25</v>
      </c>
      <c r="J160" s="8">
        <f>SS!J708</f>
        <v>14</v>
      </c>
      <c r="K160" s="8">
        <f>SS!K708</f>
        <v>0</v>
      </c>
      <c r="L160" s="8">
        <f>SS!L708</f>
        <v>0</v>
      </c>
    </row>
    <row r="161" spans="1:12">
      <c r="A161" s="63" t="s">
        <v>509</v>
      </c>
      <c r="B161" s="8" t="s">
        <v>510</v>
      </c>
      <c r="C161" s="23">
        <f>SS!C701</f>
        <v>1</v>
      </c>
      <c r="D161" s="8">
        <f>SS!D701</f>
        <v>173</v>
      </c>
      <c r="E161" s="8">
        <f>SS!E701</f>
        <v>264</v>
      </c>
      <c r="F161" s="8">
        <f>SS!F701</f>
        <v>426</v>
      </c>
      <c r="G161" s="8">
        <f>SS!G701</f>
        <v>83</v>
      </c>
      <c r="H161" s="8">
        <f>SS!H701</f>
        <v>152</v>
      </c>
      <c r="I161" s="8">
        <f>SS!I701</f>
        <v>71</v>
      </c>
      <c r="J161" s="8">
        <f>SS!J701</f>
        <v>16</v>
      </c>
      <c r="K161" s="8">
        <f>SS!K701</f>
        <v>0</v>
      </c>
      <c r="L161" s="8">
        <f>SS!L701</f>
        <v>0</v>
      </c>
    </row>
    <row r="162" spans="1:12">
      <c r="A162" s="63" t="s">
        <v>503</v>
      </c>
      <c r="B162" s="8" t="s">
        <v>504</v>
      </c>
      <c r="C162" s="23">
        <f>SS!C713</f>
        <v>1</v>
      </c>
      <c r="D162" s="8">
        <f>SS!D713</f>
        <v>0</v>
      </c>
      <c r="E162" s="8">
        <f>SS!E713</f>
        <v>0</v>
      </c>
      <c r="F162" s="8">
        <f>SS!F713</f>
        <v>3</v>
      </c>
      <c r="G162" s="8">
        <f>SS!G713</f>
        <v>4</v>
      </c>
      <c r="H162" s="8">
        <f>SS!H713</f>
        <v>1</v>
      </c>
      <c r="I162" s="8">
        <f>SS!I713</f>
        <v>1</v>
      </c>
      <c r="J162" s="8">
        <f>SS!J713</f>
        <v>0</v>
      </c>
      <c r="K162" s="8">
        <f>SS!K713</f>
        <v>0</v>
      </c>
      <c r="L162" s="8">
        <f>SS!L713</f>
        <v>0</v>
      </c>
    </row>
    <row r="163" spans="1:12">
      <c r="A163" s="63" t="s">
        <v>897</v>
      </c>
      <c r="B163" s="8" t="s">
        <v>898</v>
      </c>
      <c r="C163" s="23">
        <f>SS!C716</f>
        <v>2</v>
      </c>
      <c r="D163" s="8">
        <f>SS!D716</f>
        <v>59</v>
      </c>
      <c r="E163" s="8">
        <f>SS!E716</f>
        <v>28</v>
      </c>
      <c r="F163" s="8">
        <f>SS!F716</f>
        <v>18</v>
      </c>
      <c r="G163" s="8">
        <f>SS!G716</f>
        <v>2</v>
      </c>
      <c r="H163" s="8">
        <f>SS!H716</f>
        <v>0</v>
      </c>
      <c r="I163" s="8">
        <f>SS!I716</f>
        <v>0</v>
      </c>
      <c r="J163" s="8">
        <f>SS!J716</f>
        <v>0</v>
      </c>
      <c r="K163" s="8">
        <f>SS!K716</f>
        <v>0</v>
      </c>
      <c r="L163" s="8">
        <f>SS!L716</f>
        <v>0</v>
      </c>
    </row>
    <row r="164" spans="1:12">
      <c r="A164" s="63" t="s">
        <v>511</v>
      </c>
      <c r="B164" s="8" t="s">
        <v>512</v>
      </c>
      <c r="C164" s="23">
        <f>SS!C720</f>
        <v>1</v>
      </c>
      <c r="D164" s="8">
        <f>SS!D720</f>
        <v>32</v>
      </c>
      <c r="E164" s="8">
        <f>SS!E720</f>
        <v>48</v>
      </c>
      <c r="F164" s="8">
        <f>SS!F720</f>
        <v>89</v>
      </c>
      <c r="G164" s="8">
        <f>SS!G720</f>
        <v>22</v>
      </c>
      <c r="H164" s="8">
        <f>SS!H720</f>
        <v>12</v>
      </c>
      <c r="I164" s="8">
        <f>SS!I720</f>
        <v>5</v>
      </c>
      <c r="J164" s="8">
        <f>SS!J720</f>
        <v>20</v>
      </c>
      <c r="K164" s="8">
        <f>SS!K720</f>
        <v>8</v>
      </c>
      <c r="L164" s="8">
        <f>SS!L720</f>
        <v>3</v>
      </c>
    </row>
    <row r="165" spans="1:12">
      <c r="A165" s="63" t="s">
        <v>968</v>
      </c>
      <c r="B165" s="8" t="s">
        <v>969</v>
      </c>
      <c r="C165" s="23">
        <f>SS!C729</f>
        <v>2</v>
      </c>
      <c r="D165" s="8">
        <f>SS!D729</f>
        <v>23</v>
      </c>
      <c r="E165" s="8">
        <f>SS!E729</f>
        <v>21</v>
      </c>
      <c r="F165" s="8">
        <f>SS!F729</f>
        <v>0</v>
      </c>
      <c r="G165" s="8">
        <f>SS!G729</f>
        <v>0</v>
      </c>
      <c r="H165" s="8">
        <f>SS!H729</f>
        <v>0</v>
      </c>
      <c r="I165" s="8">
        <f>SS!I729</f>
        <v>0</v>
      </c>
      <c r="J165" s="8">
        <f>SS!J729</f>
        <v>0</v>
      </c>
      <c r="K165" s="8">
        <f>SS!K729</f>
        <v>0</v>
      </c>
      <c r="L165" s="8">
        <f>SS!L729</f>
        <v>0</v>
      </c>
    </row>
    <row r="166" spans="1:12">
      <c r="A166" s="63" t="s">
        <v>773</v>
      </c>
      <c r="B166" s="8" t="s">
        <v>774</v>
      </c>
      <c r="C166" s="23">
        <f>SS!C731</f>
        <v>1</v>
      </c>
      <c r="D166" s="8">
        <f>SS!D731</f>
        <v>1</v>
      </c>
      <c r="E166" s="8">
        <f>SS!E731</f>
        <v>2</v>
      </c>
      <c r="F166" s="8">
        <f>SS!F731</f>
        <v>4</v>
      </c>
      <c r="G166" s="8">
        <f>SS!G731</f>
        <v>2</v>
      </c>
      <c r="H166" s="8">
        <f>SS!H731</f>
        <v>4</v>
      </c>
      <c r="I166" s="8">
        <f>SS!I731</f>
        <v>9</v>
      </c>
      <c r="J166" s="8">
        <f>SS!J731</f>
        <v>8</v>
      </c>
      <c r="K166" s="8">
        <f>SS!K731</f>
        <v>0</v>
      </c>
      <c r="L166" s="8">
        <f>SS!L731</f>
        <v>0</v>
      </c>
    </row>
    <row r="167" spans="1:12">
      <c r="A167" s="63" t="s">
        <v>513</v>
      </c>
      <c r="B167" s="8" t="s">
        <v>514</v>
      </c>
      <c r="C167" s="23">
        <f>SS!C739</f>
        <v>1</v>
      </c>
      <c r="D167" s="8">
        <f>SS!D739</f>
        <v>0</v>
      </c>
      <c r="E167" s="8">
        <f>SS!E739</f>
        <v>8</v>
      </c>
      <c r="F167" s="8">
        <f>SS!F739</f>
        <v>11</v>
      </c>
      <c r="G167" s="8">
        <f>SS!G739</f>
        <v>0</v>
      </c>
      <c r="H167" s="8">
        <f>SS!H739</f>
        <v>0</v>
      </c>
      <c r="I167" s="8">
        <f>SS!I739</f>
        <v>0</v>
      </c>
      <c r="J167" s="8">
        <f>SS!J739</f>
        <v>1</v>
      </c>
      <c r="K167" s="8">
        <f>SS!K739</f>
        <v>3</v>
      </c>
      <c r="L167" s="8">
        <f>SS!L739</f>
        <v>8</v>
      </c>
    </row>
    <row r="168" spans="1:12">
      <c r="A168" s="63" t="s">
        <v>515</v>
      </c>
      <c r="B168" s="8" t="s">
        <v>516</v>
      </c>
      <c r="C168" s="23">
        <f>SS!C734</f>
        <v>3</v>
      </c>
      <c r="D168" s="8">
        <f>SS!D734</f>
        <v>30</v>
      </c>
      <c r="E168" s="8">
        <f>SS!E734</f>
        <v>10</v>
      </c>
      <c r="F168" s="8">
        <f>SS!F734</f>
        <v>0</v>
      </c>
      <c r="G168" s="8">
        <f>SS!G734</f>
        <v>3</v>
      </c>
      <c r="H168" s="8">
        <f>SS!H734</f>
        <v>2</v>
      </c>
      <c r="I168" s="8">
        <f>SS!I734</f>
        <v>0</v>
      </c>
      <c r="J168" s="8">
        <f>SS!J734</f>
        <v>0</v>
      </c>
      <c r="K168" s="8">
        <f>SS!K734</f>
        <v>0</v>
      </c>
      <c r="L168" s="8">
        <f>SS!L734</f>
        <v>0</v>
      </c>
    </row>
    <row r="169" spans="1:12">
      <c r="A169" s="63" t="s">
        <v>517</v>
      </c>
      <c r="B169" s="8" t="s">
        <v>518</v>
      </c>
      <c r="C169" s="23">
        <f>SS!C744</f>
        <v>1</v>
      </c>
      <c r="D169" s="8">
        <f>SS!D744</f>
        <v>0</v>
      </c>
      <c r="E169" s="8">
        <f>SS!E744</f>
        <v>0</v>
      </c>
      <c r="F169" s="8">
        <f>SS!F744</f>
        <v>1</v>
      </c>
      <c r="G169" s="8">
        <f>SS!G744</f>
        <v>1</v>
      </c>
      <c r="H169" s="8">
        <f>SS!H744</f>
        <v>1</v>
      </c>
      <c r="I169" s="8">
        <f>SS!I744</f>
        <v>3</v>
      </c>
      <c r="J169" s="8">
        <f>SS!J744</f>
        <v>2</v>
      </c>
      <c r="K169" s="8">
        <f>SS!K744</f>
        <v>2</v>
      </c>
      <c r="L169" s="8">
        <f>SS!L744</f>
        <v>0</v>
      </c>
    </row>
    <row r="170" spans="1:12">
      <c r="A170" s="63" t="s">
        <v>519</v>
      </c>
      <c r="B170" s="8" t="s">
        <v>520</v>
      </c>
      <c r="C170" s="23">
        <f>SS!C753</f>
        <v>3</v>
      </c>
      <c r="D170" s="8">
        <f>SS!D753</f>
        <v>18</v>
      </c>
      <c r="E170" s="8">
        <f>SS!E753</f>
        <v>0</v>
      </c>
      <c r="F170" s="8">
        <f>SS!F753</f>
        <v>0</v>
      </c>
      <c r="G170" s="8">
        <f>SS!G753</f>
        <v>0</v>
      </c>
      <c r="H170" s="8">
        <f>SS!H753</f>
        <v>0</v>
      </c>
      <c r="I170" s="8">
        <f>SS!I753</f>
        <v>1</v>
      </c>
      <c r="J170" s="8">
        <f>SS!J753</f>
        <v>0</v>
      </c>
      <c r="K170" s="8">
        <f>SS!K753</f>
        <v>0</v>
      </c>
      <c r="L170" s="8">
        <f>SS!L753</f>
        <v>0</v>
      </c>
    </row>
    <row r="171" spans="1:12">
      <c r="A171" s="63" t="s">
        <v>521</v>
      </c>
      <c r="B171" s="8" t="s">
        <v>522</v>
      </c>
      <c r="C171" s="23">
        <f>SS!C756</f>
        <v>3</v>
      </c>
      <c r="D171" s="8">
        <f>SS!D756</f>
        <v>16</v>
      </c>
      <c r="E171" s="8">
        <f>SS!E756</f>
        <v>2</v>
      </c>
      <c r="F171" s="8">
        <f>SS!F756</f>
        <v>1</v>
      </c>
      <c r="G171" s="8">
        <f>SS!G756</f>
        <v>2</v>
      </c>
      <c r="H171" s="8">
        <f>SS!H756</f>
        <v>0</v>
      </c>
      <c r="I171" s="8">
        <f>SS!I756</f>
        <v>1</v>
      </c>
      <c r="J171" s="8">
        <f>SS!J756</f>
        <v>1</v>
      </c>
      <c r="K171" s="8">
        <f>SS!K756</f>
        <v>0</v>
      </c>
      <c r="L171" s="8">
        <f>SS!L756</f>
        <v>0</v>
      </c>
    </row>
    <row r="172" spans="1:12">
      <c r="A172" s="63" t="s">
        <v>523</v>
      </c>
      <c r="B172" s="8" t="s">
        <v>524</v>
      </c>
      <c r="C172" s="23">
        <f>SS!C760</f>
        <v>1</v>
      </c>
      <c r="D172" s="8">
        <f>SS!D760</f>
        <v>157</v>
      </c>
      <c r="E172" s="8">
        <f>SS!E760</f>
        <v>47</v>
      </c>
      <c r="F172" s="8">
        <f>SS!F760</f>
        <v>17</v>
      </c>
      <c r="G172" s="8">
        <f>SS!G760</f>
        <v>2</v>
      </c>
      <c r="H172" s="8">
        <f>SS!H760</f>
        <v>3</v>
      </c>
      <c r="I172" s="8">
        <f>SS!I760</f>
        <v>9</v>
      </c>
      <c r="J172" s="8">
        <f>SS!J760</f>
        <v>25</v>
      </c>
      <c r="K172" s="8">
        <f>SS!K760</f>
        <v>30</v>
      </c>
      <c r="L172" s="8">
        <f>SS!L760</f>
        <v>9</v>
      </c>
    </row>
    <row r="173" spans="1:12">
      <c r="A173" s="63" t="s">
        <v>525</v>
      </c>
      <c r="B173" s="8" t="s">
        <v>526</v>
      </c>
      <c r="C173" s="23">
        <f>SS!C746</f>
        <v>3</v>
      </c>
      <c r="D173" s="8">
        <f>SS!D746</f>
        <v>44</v>
      </c>
      <c r="E173" s="8">
        <f>SS!E746</f>
        <v>0</v>
      </c>
      <c r="F173" s="8">
        <f>SS!F746</f>
        <v>0</v>
      </c>
      <c r="G173" s="8">
        <f>SS!G746</f>
        <v>0</v>
      </c>
      <c r="H173" s="8">
        <f>SS!H746</f>
        <v>2</v>
      </c>
      <c r="I173" s="8">
        <f>SS!I746</f>
        <v>0</v>
      </c>
      <c r="J173" s="8">
        <f>SS!J746</f>
        <v>1</v>
      </c>
      <c r="K173" s="8">
        <f>SS!K746</f>
        <v>0</v>
      </c>
      <c r="L173" s="8">
        <f>SS!L746</f>
        <v>0</v>
      </c>
    </row>
    <row r="174" spans="1:12">
      <c r="A174" s="63" t="s">
        <v>527</v>
      </c>
      <c r="B174" s="8" t="s">
        <v>528</v>
      </c>
      <c r="C174" s="23">
        <f>SS!C769</f>
        <v>2</v>
      </c>
      <c r="D174" s="8">
        <f>SS!D769</f>
        <v>19</v>
      </c>
      <c r="E174" s="8">
        <f>SS!E769</f>
        <v>35</v>
      </c>
      <c r="F174" s="8">
        <f>SS!F769</f>
        <v>9</v>
      </c>
      <c r="G174" s="8">
        <f>SS!G769</f>
        <v>3</v>
      </c>
      <c r="H174" s="8">
        <f>SS!H769</f>
        <v>4</v>
      </c>
      <c r="I174" s="8">
        <f>SS!I769</f>
        <v>3</v>
      </c>
      <c r="J174" s="8">
        <f>SS!J769</f>
        <v>3</v>
      </c>
      <c r="K174" s="8">
        <f>SS!K769</f>
        <v>12</v>
      </c>
      <c r="L174" s="8">
        <f>SS!L769</f>
        <v>2</v>
      </c>
    </row>
    <row r="175" spans="1:12">
      <c r="A175" s="63" t="s">
        <v>529</v>
      </c>
      <c r="B175" s="8" t="s">
        <v>530</v>
      </c>
      <c r="C175" s="23">
        <f>SS!C777</f>
        <v>2</v>
      </c>
      <c r="D175" s="8">
        <f>SS!D777</f>
        <v>0</v>
      </c>
      <c r="E175" s="8">
        <f>SS!E777</f>
        <v>0</v>
      </c>
      <c r="F175" s="8">
        <f>SS!F777</f>
        <v>0</v>
      </c>
      <c r="G175" s="8">
        <f>SS!G777</f>
        <v>1</v>
      </c>
      <c r="H175" s="8">
        <f>SS!H777</f>
        <v>5</v>
      </c>
      <c r="I175" s="8">
        <f>SS!I777</f>
        <v>9</v>
      </c>
      <c r="J175" s="8">
        <f>SS!J777</f>
        <v>2</v>
      </c>
      <c r="K175" s="8">
        <f>SS!K777</f>
        <v>0</v>
      </c>
      <c r="L175" s="8">
        <f>SS!L777</f>
        <v>0</v>
      </c>
    </row>
    <row r="176" spans="1:12">
      <c r="A176" s="63" t="s">
        <v>531</v>
      </c>
      <c r="B176" s="8" t="s">
        <v>532</v>
      </c>
      <c r="C176" s="23">
        <f>SS!C780</f>
        <v>2</v>
      </c>
      <c r="D176" s="8">
        <f>SS!D780</f>
        <v>0</v>
      </c>
      <c r="E176" s="8">
        <f>SS!E780</f>
        <v>4</v>
      </c>
      <c r="F176" s="8">
        <f>SS!F780</f>
        <v>17</v>
      </c>
      <c r="G176" s="8">
        <f>SS!G780</f>
        <v>12</v>
      </c>
      <c r="H176" s="8">
        <f>SS!H780</f>
        <v>5</v>
      </c>
      <c r="I176" s="8">
        <f>SS!I780</f>
        <v>2</v>
      </c>
      <c r="J176" s="8">
        <f>SS!J780</f>
        <v>0</v>
      </c>
      <c r="K176" s="8">
        <f>SS!K780</f>
        <v>0</v>
      </c>
      <c r="L176" s="8">
        <f>SS!L780</f>
        <v>0</v>
      </c>
    </row>
    <row r="177" spans="1:12">
      <c r="A177" s="63" t="s">
        <v>533</v>
      </c>
      <c r="B177" s="8" t="s">
        <v>534</v>
      </c>
      <c r="C177" s="23">
        <f>SS!C783</f>
        <v>1</v>
      </c>
      <c r="D177" s="8">
        <f>SS!D783</f>
        <v>0</v>
      </c>
      <c r="E177" s="8">
        <f>SS!E783</f>
        <v>0</v>
      </c>
      <c r="F177" s="8">
        <f>SS!F783</f>
        <v>0</v>
      </c>
      <c r="G177" s="8">
        <f>SS!G783</f>
        <v>4</v>
      </c>
      <c r="H177" s="8">
        <f>SS!H783</f>
        <v>16</v>
      </c>
      <c r="I177" s="8">
        <f>SS!I783</f>
        <v>26</v>
      </c>
      <c r="J177" s="8">
        <f>SS!J783</f>
        <v>3</v>
      </c>
      <c r="K177" s="8">
        <f>SS!K783</f>
        <v>0</v>
      </c>
      <c r="L177" s="8">
        <f>SS!L783</f>
        <v>0</v>
      </c>
    </row>
    <row r="178" spans="1:12">
      <c r="A178" s="63" t="s">
        <v>535</v>
      </c>
      <c r="B178" s="8" t="s">
        <v>536</v>
      </c>
      <c r="C178" s="23">
        <f>SS!C785</f>
        <v>1</v>
      </c>
      <c r="D178" s="8">
        <f>SS!D785</f>
        <v>0</v>
      </c>
      <c r="E178" s="8">
        <f>SS!E785</f>
        <v>0</v>
      </c>
      <c r="F178" s="8">
        <f>SS!F785</f>
        <v>10</v>
      </c>
      <c r="G178" s="8">
        <f>SS!G785</f>
        <v>48</v>
      </c>
      <c r="H178" s="8">
        <f>SS!H785</f>
        <v>31</v>
      </c>
      <c r="I178" s="8">
        <f>SS!I785</f>
        <v>21</v>
      </c>
      <c r="J178" s="8">
        <f>SS!J785</f>
        <v>18</v>
      </c>
      <c r="K178" s="8">
        <f>SS!K785</f>
        <v>7</v>
      </c>
      <c r="L178" s="8">
        <f>SS!L785</f>
        <v>0</v>
      </c>
    </row>
    <row r="179" spans="1:12">
      <c r="A179" s="63" t="s">
        <v>537</v>
      </c>
      <c r="B179" s="8" t="s">
        <v>538</v>
      </c>
      <c r="C179" s="23">
        <f>SS!C792</f>
        <v>3</v>
      </c>
      <c r="D179" s="8">
        <f>SS!D792</f>
        <v>11</v>
      </c>
      <c r="E179" s="8">
        <f>SS!E792</f>
        <v>2</v>
      </c>
      <c r="F179" s="8">
        <f>SS!F792</f>
        <v>0</v>
      </c>
      <c r="G179" s="8">
        <f>SS!G792</f>
        <v>0</v>
      </c>
      <c r="H179" s="8">
        <f>SS!H792</f>
        <v>0</v>
      </c>
      <c r="I179" s="8">
        <f>SS!I792</f>
        <v>0</v>
      </c>
      <c r="J179" s="8">
        <f>SS!J792</f>
        <v>0</v>
      </c>
      <c r="K179" s="8">
        <f>SS!K792</f>
        <v>0</v>
      </c>
      <c r="L179" s="8">
        <f>SS!L792</f>
        <v>0</v>
      </c>
    </row>
    <row r="180" spans="1:12">
      <c r="A180" s="63" t="s">
        <v>43</v>
      </c>
      <c r="B180" s="8" t="s">
        <v>217</v>
      </c>
      <c r="C180" s="23">
        <f>SS!C794</f>
        <v>3</v>
      </c>
      <c r="D180" s="8">
        <f>SS!D794</f>
        <v>72</v>
      </c>
      <c r="E180" s="8">
        <f>SS!E794</f>
        <v>5</v>
      </c>
      <c r="F180" s="8">
        <f>SS!F794</f>
        <v>8</v>
      </c>
      <c r="G180" s="8">
        <f>SS!G794</f>
        <v>4</v>
      </c>
      <c r="H180" s="8">
        <f>SS!H794</f>
        <v>0</v>
      </c>
      <c r="I180" s="8">
        <f>SS!I794</f>
        <v>0</v>
      </c>
      <c r="J180" s="8">
        <f>SS!J794</f>
        <v>0</v>
      </c>
      <c r="K180" s="8">
        <f>SS!K794</f>
        <v>0</v>
      </c>
      <c r="L180" s="8">
        <f>SS!L794</f>
        <v>0</v>
      </c>
    </row>
    <row r="181" spans="1:12">
      <c r="A181" s="63" t="s">
        <v>146</v>
      </c>
      <c r="B181" s="8" t="s">
        <v>219</v>
      </c>
      <c r="C181" s="23">
        <f>SS!C802</f>
        <v>3</v>
      </c>
      <c r="D181" s="8">
        <f>SS!D802</f>
        <v>186</v>
      </c>
      <c r="E181" s="8">
        <f>SS!E802</f>
        <v>187</v>
      </c>
      <c r="F181" s="8">
        <f>SS!F802</f>
        <v>157</v>
      </c>
      <c r="G181" s="8">
        <f>SS!G802</f>
        <v>35</v>
      </c>
      <c r="H181" s="8">
        <f>SS!H802</f>
        <v>3</v>
      </c>
      <c r="I181" s="8">
        <f>SS!I802</f>
        <v>0</v>
      </c>
      <c r="J181" s="8">
        <f>SS!J802</f>
        <v>0</v>
      </c>
      <c r="K181" s="8">
        <f>SS!K802</f>
        <v>0</v>
      </c>
      <c r="L181" s="8">
        <f>SS!L802</f>
        <v>0</v>
      </c>
    </row>
    <row r="182" spans="1:12">
      <c r="A182" s="63" t="s">
        <v>539</v>
      </c>
      <c r="B182" s="8" t="s">
        <v>540</v>
      </c>
      <c r="C182" s="23">
        <f>SS!C800</f>
        <v>3</v>
      </c>
      <c r="D182" s="8">
        <f>SS!D800</f>
        <v>12</v>
      </c>
      <c r="E182" s="8">
        <f>SS!E800</f>
        <v>7</v>
      </c>
      <c r="F182" s="8">
        <f>SS!F800</f>
        <v>5</v>
      </c>
      <c r="G182" s="8">
        <f>SS!G800</f>
        <v>0</v>
      </c>
      <c r="H182" s="8">
        <f>SS!H800</f>
        <v>0</v>
      </c>
      <c r="I182" s="8">
        <f>SS!I800</f>
        <v>0</v>
      </c>
      <c r="J182" s="8">
        <f>SS!J800</f>
        <v>0</v>
      </c>
      <c r="K182" s="8">
        <f>SS!K800</f>
        <v>0</v>
      </c>
      <c r="L182" s="8">
        <f>SS!L800</f>
        <v>0</v>
      </c>
    </row>
    <row r="183" spans="1:12">
      <c r="A183" s="63" t="s">
        <v>541</v>
      </c>
      <c r="B183" s="8" t="s">
        <v>218</v>
      </c>
      <c r="C183" s="23">
        <f>SS!C809</f>
        <v>3</v>
      </c>
      <c r="D183" s="8">
        <f>SS!D809</f>
        <v>6</v>
      </c>
      <c r="E183" s="8">
        <f>SS!E809</f>
        <v>5</v>
      </c>
      <c r="F183" s="8">
        <f>SS!F809</f>
        <v>0</v>
      </c>
      <c r="G183" s="8">
        <f>SS!G809</f>
        <v>0</v>
      </c>
      <c r="H183" s="8">
        <f>SS!H809</f>
        <v>0</v>
      </c>
      <c r="I183" s="8">
        <f>SS!I809</f>
        <v>0</v>
      </c>
      <c r="J183" s="8">
        <f>SS!J809</f>
        <v>0</v>
      </c>
      <c r="K183" s="8">
        <f>SS!K809</f>
        <v>0</v>
      </c>
      <c r="L183" s="8">
        <f>SS!L809</f>
        <v>0</v>
      </c>
    </row>
    <row r="184" spans="1:12">
      <c r="A184" s="63" t="s">
        <v>775</v>
      </c>
      <c r="B184" s="8" t="s">
        <v>776</v>
      </c>
      <c r="C184" s="23">
        <f>SS!C811</f>
        <v>3</v>
      </c>
      <c r="D184" s="8">
        <f>SS!D811</f>
        <v>2</v>
      </c>
      <c r="E184" s="8">
        <f>SS!E811</f>
        <v>6</v>
      </c>
      <c r="F184" s="8">
        <f>SS!F811</f>
        <v>2</v>
      </c>
      <c r="G184" s="8">
        <f>SS!G811</f>
        <v>0</v>
      </c>
      <c r="H184" s="8">
        <f>SS!H811</f>
        <v>0</v>
      </c>
      <c r="I184" s="8">
        <f>SS!I811</f>
        <v>0</v>
      </c>
      <c r="J184" s="8">
        <f>SS!J811</f>
        <v>0</v>
      </c>
      <c r="K184" s="8">
        <f>SS!K811</f>
        <v>0</v>
      </c>
      <c r="L184" s="8">
        <f>SS!L811</f>
        <v>0</v>
      </c>
    </row>
    <row r="185" spans="1:12">
      <c r="A185" s="63" t="s">
        <v>542</v>
      </c>
      <c r="B185" s="8" t="s">
        <v>543</v>
      </c>
      <c r="C185" s="23">
        <f>SS!C814</f>
        <v>3</v>
      </c>
      <c r="D185" s="8">
        <f>SS!D814</f>
        <v>78</v>
      </c>
      <c r="E185" s="8">
        <f>SS!E814</f>
        <v>15</v>
      </c>
      <c r="F185" s="8">
        <f>SS!F814</f>
        <v>1</v>
      </c>
      <c r="G185" s="8">
        <f>SS!G814</f>
        <v>0</v>
      </c>
      <c r="H185" s="8">
        <f>SS!H814</f>
        <v>0</v>
      </c>
      <c r="I185" s="8">
        <f>SS!I814</f>
        <v>2</v>
      </c>
      <c r="J185" s="8">
        <f>SS!J814</f>
        <v>0</v>
      </c>
      <c r="K185" s="8">
        <f>SS!K814</f>
        <v>0</v>
      </c>
      <c r="L185" s="8">
        <f>SS!L814</f>
        <v>0</v>
      </c>
    </row>
    <row r="186" spans="1:12">
      <c r="A186" s="63" t="s">
        <v>544</v>
      </c>
      <c r="B186" s="8" t="s">
        <v>545</v>
      </c>
      <c r="C186" s="23">
        <f>SS!C823</f>
        <v>3</v>
      </c>
      <c r="D186" s="8">
        <f>SS!D823</f>
        <v>0</v>
      </c>
      <c r="E186" s="8">
        <f>SS!E823</f>
        <v>0</v>
      </c>
      <c r="F186" s="8">
        <f>SS!F823</f>
        <v>0</v>
      </c>
      <c r="G186" s="8">
        <f>SS!G823</f>
        <v>0</v>
      </c>
      <c r="H186" s="8">
        <f>SS!H823</f>
        <v>0</v>
      </c>
      <c r="I186" s="8">
        <f>SS!I823</f>
        <v>0</v>
      </c>
      <c r="J186" s="8">
        <f>SS!J823</f>
        <v>6</v>
      </c>
      <c r="K186" s="8">
        <f>SS!K823</f>
        <v>2</v>
      </c>
      <c r="L186" s="8">
        <f>SS!L823</f>
        <v>0</v>
      </c>
    </row>
    <row r="187" spans="1:12">
      <c r="A187" s="63" t="s">
        <v>546</v>
      </c>
      <c r="B187" s="8" t="s">
        <v>547</v>
      </c>
      <c r="C187" s="23">
        <f>SS!C825</f>
        <v>2</v>
      </c>
      <c r="D187" s="8">
        <f>SS!D825</f>
        <v>64</v>
      </c>
      <c r="E187" s="8">
        <f>SS!E825</f>
        <v>123</v>
      </c>
      <c r="F187" s="8">
        <f>SS!F825</f>
        <v>37</v>
      </c>
      <c r="G187" s="8">
        <f>SS!G825</f>
        <v>13</v>
      </c>
      <c r="H187" s="8">
        <f>SS!H825</f>
        <v>5</v>
      </c>
      <c r="I187" s="8">
        <f>SS!I825</f>
        <v>3</v>
      </c>
      <c r="J187" s="8">
        <f>SS!J825</f>
        <v>4</v>
      </c>
      <c r="K187" s="8">
        <f>SS!K825</f>
        <v>0</v>
      </c>
      <c r="L187" s="8">
        <f>SS!L825</f>
        <v>0</v>
      </c>
    </row>
    <row r="188" spans="1:12">
      <c r="A188" s="63" t="s">
        <v>548</v>
      </c>
      <c r="B188" s="8" t="s">
        <v>549</v>
      </c>
      <c r="C188" s="23">
        <f>SS!C833</f>
        <v>2</v>
      </c>
      <c r="D188" s="8">
        <f>SS!D833</f>
        <v>1</v>
      </c>
      <c r="E188" s="8">
        <f>SS!E833</f>
        <v>0</v>
      </c>
      <c r="F188" s="8">
        <f>SS!F833</f>
        <v>0</v>
      </c>
      <c r="G188" s="8">
        <f>SS!G833</f>
        <v>3</v>
      </c>
      <c r="H188" s="8">
        <f>SS!H833</f>
        <v>3</v>
      </c>
      <c r="I188" s="8">
        <f>SS!I833</f>
        <v>3</v>
      </c>
      <c r="J188" s="8">
        <f>SS!J833</f>
        <v>5</v>
      </c>
      <c r="K188" s="8">
        <f>SS!K833</f>
        <v>0</v>
      </c>
      <c r="L188" s="8">
        <f>SS!L833</f>
        <v>0</v>
      </c>
    </row>
    <row r="189" spans="1:12">
      <c r="A189" s="63" t="s">
        <v>550</v>
      </c>
      <c r="B189" s="8" t="s">
        <v>551</v>
      </c>
      <c r="C189" s="23">
        <f>SS!C839</f>
        <v>2</v>
      </c>
      <c r="D189" s="8">
        <f>SS!D839</f>
        <v>31</v>
      </c>
      <c r="E189" s="8">
        <f>SS!E839</f>
        <v>108</v>
      </c>
      <c r="F189" s="8">
        <f>SS!F839</f>
        <v>138</v>
      </c>
      <c r="G189" s="8">
        <f>SS!G839</f>
        <v>10</v>
      </c>
      <c r="H189" s="8">
        <f>SS!H839</f>
        <v>1</v>
      </c>
      <c r="I189" s="8">
        <f>SS!I839</f>
        <v>5</v>
      </c>
      <c r="J189" s="8">
        <f>SS!J839</f>
        <v>7</v>
      </c>
      <c r="K189" s="8">
        <f>SS!K839</f>
        <v>2</v>
      </c>
      <c r="L189" s="8">
        <f>SS!L839</f>
        <v>0</v>
      </c>
    </row>
    <row r="190" spans="1:12">
      <c r="A190" s="63" t="s">
        <v>970</v>
      </c>
      <c r="B190" s="8" t="s">
        <v>971</v>
      </c>
      <c r="C190" s="23">
        <f>SS!C846</f>
        <v>3</v>
      </c>
      <c r="D190" s="8">
        <f>SS!D846</f>
        <v>2</v>
      </c>
      <c r="E190" s="8">
        <f>SS!E846</f>
        <v>4</v>
      </c>
      <c r="F190" s="8">
        <f>SS!F846</f>
        <v>0</v>
      </c>
      <c r="G190" s="8">
        <f>SS!G846</f>
        <v>1</v>
      </c>
      <c r="H190" s="8">
        <f>SS!H846</f>
        <v>0</v>
      </c>
      <c r="I190" s="8">
        <f>SS!I846</f>
        <v>0</v>
      </c>
      <c r="J190" s="8">
        <f>SS!J846</f>
        <v>0</v>
      </c>
      <c r="K190" s="8">
        <f>SS!K846</f>
        <v>0</v>
      </c>
      <c r="L190" s="8">
        <f>SS!L846</f>
        <v>0</v>
      </c>
    </row>
    <row r="191" spans="1:12">
      <c r="A191" s="63" t="s">
        <v>552</v>
      </c>
      <c r="B191" s="8" t="s">
        <v>553</v>
      </c>
      <c r="C191" s="23">
        <f>SS!C848</f>
        <v>3</v>
      </c>
      <c r="D191" s="8">
        <f>SS!D848</f>
        <v>4</v>
      </c>
      <c r="E191" s="8">
        <f>SS!E848</f>
        <v>24</v>
      </c>
      <c r="F191" s="8">
        <f>SS!F848</f>
        <v>104</v>
      </c>
      <c r="G191" s="8">
        <f>SS!G848</f>
        <v>100</v>
      </c>
      <c r="H191" s="8">
        <f>SS!H848</f>
        <v>0</v>
      </c>
      <c r="I191" s="8">
        <f>SS!I848</f>
        <v>1</v>
      </c>
      <c r="J191" s="8">
        <f>SS!J848</f>
        <v>0</v>
      </c>
      <c r="K191" s="8">
        <f>SS!K848</f>
        <v>0</v>
      </c>
      <c r="L191" s="8">
        <f>SS!L848</f>
        <v>0</v>
      </c>
    </row>
    <row r="192" spans="1:12">
      <c r="A192" s="64" t="s">
        <v>554</v>
      </c>
      <c r="B192" s="52" t="s">
        <v>555</v>
      </c>
      <c r="C192" s="79">
        <f>SS!C853</f>
        <v>3</v>
      </c>
      <c r="D192" s="52">
        <f>SS!D853</f>
        <v>0</v>
      </c>
      <c r="E192" s="52">
        <f>SS!E853</f>
        <v>0</v>
      </c>
      <c r="F192" s="52">
        <f>SS!F853</f>
        <v>0</v>
      </c>
      <c r="G192" s="52">
        <f>SS!G853</f>
        <v>0</v>
      </c>
      <c r="H192" s="52">
        <f>SS!H853</f>
        <v>0</v>
      </c>
      <c r="I192" s="52">
        <f>SS!I853</f>
        <v>0</v>
      </c>
      <c r="J192" s="52">
        <f>SS!J853</f>
        <v>1</v>
      </c>
      <c r="K192" s="52">
        <f>SS!K853</f>
        <v>0</v>
      </c>
      <c r="L192" s="52">
        <f>SS!L853</f>
        <v>0</v>
      </c>
    </row>
    <row r="193" spans="1:12">
      <c r="A193" s="41"/>
      <c r="B193" s="60" t="s">
        <v>15</v>
      </c>
      <c r="C193" s="60"/>
      <c r="D193" s="52">
        <f>SUM(Table5[1.5"])</f>
        <v>4264</v>
      </c>
      <c r="E193" s="52">
        <f>SUM(Table5[1.75"])</f>
        <v>4466</v>
      </c>
      <c r="F193" s="52">
        <f>SUM(Table5[2"])</f>
        <v>6499</v>
      </c>
      <c r="G193" s="52">
        <f>SUM(Table5[2.5"])</f>
        <v>3568</v>
      </c>
      <c r="H193" s="52">
        <f>SUM(Table5[3"])</f>
        <v>1946</v>
      </c>
      <c r="I193" s="52">
        <f>SUM(Table5[3.5"])</f>
        <v>1728</v>
      </c>
      <c r="J193" s="52">
        <f>SUM(Table5[4"])</f>
        <v>1145</v>
      </c>
      <c r="K193" s="52">
        <f>SUM(Table5[5"])</f>
        <v>322</v>
      </c>
      <c r="L193" s="52">
        <f>SUM(Table5[6"])</f>
        <v>69</v>
      </c>
    </row>
  </sheetData>
  <conditionalFormatting sqref="D193:M193">
    <cfRule type="expression" dxfId="148" priority="2">
      <formula>$A$2:$B$192+$N$1</formula>
    </cfRule>
  </conditionalFormatting>
  <pageMargins left="0.7" right="0.7" top="0.75" bottom="0.75" header="0.3" footer="0.3"/>
  <pageSetup scale="68" fitToHeight="0" orientation="landscape" r:id="rId1"/>
  <legacy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8ED5B-B067-494A-B515-13DD78D6DBC7}">
  <sheetPr>
    <pageSetUpPr fitToPage="1"/>
  </sheetPr>
  <dimension ref="A1:M21"/>
  <sheetViews>
    <sheetView zoomScale="80" zoomScaleNormal="80" workbookViewId="0">
      <pane ySplit="1" topLeftCell="A2" activePane="bottomLeft" state="frozen"/>
      <selection pane="bottomLeft" activeCell="F20" sqref="F20"/>
    </sheetView>
  </sheetViews>
  <sheetFormatPr defaultRowHeight="15"/>
  <cols>
    <col min="1" max="1" width="58.140625" bestFit="1" customWidth="1"/>
    <col min="2" max="2" width="9.7109375" style="24" customWidth="1"/>
    <col min="3" max="3" width="12" customWidth="1"/>
    <col min="4" max="4" width="9.140625" style="24" customWidth="1"/>
    <col min="13" max="13" width="32.42578125" customWidth="1"/>
  </cols>
  <sheetData>
    <row r="1" spans="1:13" ht="18">
      <c r="A1" s="30" t="s">
        <v>150</v>
      </c>
      <c r="B1" s="6" t="s">
        <v>1</v>
      </c>
      <c r="C1" s="6" t="s">
        <v>151</v>
      </c>
      <c r="D1" s="6" t="s">
        <v>136</v>
      </c>
      <c r="E1" s="6" t="s">
        <v>152</v>
      </c>
      <c r="F1" s="6" t="s">
        <v>153</v>
      </c>
      <c r="G1" s="6" t="s">
        <v>3</v>
      </c>
      <c r="H1" s="31" t="s">
        <v>4</v>
      </c>
      <c r="I1" s="31" t="s">
        <v>5</v>
      </c>
      <c r="J1" s="6" t="s">
        <v>6</v>
      </c>
      <c r="K1" s="6" t="s">
        <v>7</v>
      </c>
      <c r="L1" s="6" t="s">
        <v>8</v>
      </c>
      <c r="M1" s="6" t="s">
        <v>13</v>
      </c>
    </row>
    <row r="2" spans="1:13" ht="18">
      <c r="A2" s="30"/>
      <c r="B2" s="6"/>
      <c r="C2" s="6"/>
      <c r="D2" s="6"/>
      <c r="E2" s="6" t="s">
        <v>807</v>
      </c>
      <c r="F2" s="6" t="s">
        <v>808</v>
      </c>
      <c r="G2" s="6" t="s">
        <v>809</v>
      </c>
      <c r="H2" s="31" t="s">
        <v>807</v>
      </c>
      <c r="I2" s="31"/>
      <c r="J2" s="6" t="s">
        <v>808</v>
      </c>
      <c r="K2" s="6"/>
      <c r="L2" s="6" t="s">
        <v>809</v>
      </c>
      <c r="M2" s="6"/>
    </row>
    <row r="3" spans="1:13">
      <c r="A3" s="9" t="s">
        <v>802</v>
      </c>
      <c r="B3" s="32" t="s">
        <v>15</v>
      </c>
      <c r="C3" s="33" t="s">
        <v>16</v>
      </c>
      <c r="D3" s="32">
        <v>2</v>
      </c>
      <c r="E3" s="34">
        <f>SUM(E4)</f>
        <v>0</v>
      </c>
      <c r="F3" s="34">
        <f t="shared" ref="F3:L3" si="0">SUM(F4)</f>
        <v>0</v>
      </c>
      <c r="G3" s="34">
        <f t="shared" si="0"/>
        <v>2</v>
      </c>
      <c r="H3" s="34">
        <f t="shared" si="0"/>
        <v>3</v>
      </c>
      <c r="I3" s="34">
        <f t="shared" si="0"/>
        <v>3</v>
      </c>
      <c r="J3" s="34">
        <f t="shared" si="0"/>
        <v>0</v>
      </c>
      <c r="K3" s="34">
        <f t="shared" si="0"/>
        <v>0</v>
      </c>
      <c r="L3" s="34">
        <f t="shared" si="0"/>
        <v>0</v>
      </c>
      <c r="M3" s="11"/>
    </row>
    <row r="4" spans="1:13">
      <c r="A4" s="12" t="s">
        <v>802</v>
      </c>
      <c r="B4" s="31" t="s">
        <v>46</v>
      </c>
      <c r="C4" s="12" t="s">
        <v>800</v>
      </c>
      <c r="D4" s="6"/>
      <c r="E4" s="6"/>
      <c r="F4" s="6"/>
      <c r="G4" s="69">
        <v>2</v>
      </c>
      <c r="H4" s="70">
        <v>3</v>
      </c>
      <c r="I4" s="31">
        <v>3</v>
      </c>
      <c r="J4" s="6"/>
      <c r="K4" s="6"/>
      <c r="L4" s="6"/>
      <c r="M4" s="6"/>
    </row>
    <row r="5" spans="1:13">
      <c r="A5" s="9" t="s">
        <v>160</v>
      </c>
      <c r="B5" s="32" t="s">
        <v>15</v>
      </c>
      <c r="C5" s="33" t="s">
        <v>16</v>
      </c>
      <c r="D5" s="32">
        <v>2</v>
      </c>
      <c r="E5" s="34">
        <f t="shared" ref="E5:L5" si="1">SUM(E6:E6)</f>
        <v>0</v>
      </c>
      <c r="F5" s="34">
        <f t="shared" si="1"/>
        <v>0</v>
      </c>
      <c r="G5" s="34">
        <f t="shared" si="1"/>
        <v>0</v>
      </c>
      <c r="H5" s="34">
        <f t="shared" si="1"/>
        <v>0</v>
      </c>
      <c r="I5" s="34">
        <f t="shared" si="1"/>
        <v>0</v>
      </c>
      <c r="J5" s="34">
        <f t="shared" si="1"/>
        <v>0</v>
      </c>
      <c r="K5" s="34">
        <f t="shared" si="1"/>
        <v>0</v>
      </c>
      <c r="L5" s="34">
        <f t="shared" si="1"/>
        <v>0</v>
      </c>
      <c r="M5" s="11"/>
    </row>
    <row r="6" spans="1:13" s="29" customFormat="1">
      <c r="A6" s="12" t="s">
        <v>160</v>
      </c>
      <c r="B6" s="87" t="s">
        <v>44</v>
      </c>
      <c r="C6" s="67" t="s">
        <v>987</v>
      </c>
      <c r="D6" s="86"/>
      <c r="E6" s="66"/>
      <c r="F6" s="66"/>
      <c r="G6" s="66"/>
      <c r="H6" s="66"/>
      <c r="I6" s="66"/>
      <c r="J6" s="66"/>
      <c r="K6" s="66"/>
      <c r="L6" s="66"/>
      <c r="M6" s="26"/>
    </row>
    <row r="7" spans="1:13">
      <c r="A7" s="9" t="s">
        <v>159</v>
      </c>
      <c r="B7" s="32" t="s">
        <v>15</v>
      </c>
      <c r="C7" s="33" t="s">
        <v>16</v>
      </c>
      <c r="D7" s="32">
        <v>2</v>
      </c>
      <c r="E7" s="34">
        <f t="shared" ref="E7:L7" si="2">SUM(E8:E8)</f>
        <v>0</v>
      </c>
      <c r="F7" s="34">
        <f t="shared" si="2"/>
        <v>0</v>
      </c>
      <c r="G7" s="34">
        <f t="shared" si="2"/>
        <v>0</v>
      </c>
      <c r="H7" s="34">
        <f t="shared" si="2"/>
        <v>0</v>
      </c>
      <c r="I7" s="34">
        <f t="shared" si="2"/>
        <v>0</v>
      </c>
      <c r="J7" s="34">
        <f t="shared" si="2"/>
        <v>0</v>
      </c>
      <c r="K7" s="34">
        <f t="shared" si="2"/>
        <v>0</v>
      </c>
      <c r="L7" s="34">
        <f t="shared" si="2"/>
        <v>0</v>
      </c>
      <c r="M7" s="11"/>
    </row>
    <row r="8" spans="1:13" s="91" customFormat="1">
      <c r="A8" s="12" t="s">
        <v>159</v>
      </c>
      <c r="B8" s="87" t="s">
        <v>44</v>
      </c>
      <c r="C8" s="67" t="s">
        <v>987</v>
      </c>
      <c r="D8" s="66"/>
      <c r="E8" s="66"/>
      <c r="F8" s="66"/>
      <c r="G8" s="66"/>
      <c r="H8" s="66"/>
      <c r="I8" s="66"/>
      <c r="J8" s="66"/>
      <c r="K8" s="66"/>
      <c r="L8" s="66"/>
      <c r="M8" s="90"/>
    </row>
    <row r="9" spans="1:13">
      <c r="A9" s="9" t="s">
        <v>161</v>
      </c>
      <c r="B9" s="32" t="s">
        <v>15</v>
      </c>
      <c r="C9" s="33" t="s">
        <v>16</v>
      </c>
      <c r="D9" s="32">
        <v>2</v>
      </c>
      <c r="E9" s="34">
        <f t="shared" ref="E9:L9" si="3">SUM(E10:E10)</f>
        <v>0</v>
      </c>
      <c r="F9" s="34">
        <f t="shared" si="3"/>
        <v>1</v>
      </c>
      <c r="G9" s="34">
        <f t="shared" si="3"/>
        <v>0</v>
      </c>
      <c r="H9" s="34">
        <f t="shared" si="3"/>
        <v>0</v>
      </c>
      <c r="I9" s="34">
        <f t="shared" si="3"/>
        <v>0</v>
      </c>
      <c r="J9" s="34">
        <f t="shared" si="3"/>
        <v>0</v>
      </c>
      <c r="K9" s="34">
        <f t="shared" si="3"/>
        <v>0</v>
      </c>
      <c r="L9" s="34">
        <f t="shared" si="3"/>
        <v>0</v>
      </c>
      <c r="M9" s="11"/>
    </row>
    <row r="10" spans="1:13">
      <c r="A10" s="12" t="s">
        <v>161</v>
      </c>
      <c r="B10" s="31" t="s">
        <v>27</v>
      </c>
      <c r="C10" s="12" t="s">
        <v>154</v>
      </c>
      <c r="D10" s="6"/>
      <c r="E10" s="5"/>
      <c r="F10" s="5">
        <v>1</v>
      </c>
      <c r="G10" s="5"/>
      <c r="H10" s="5"/>
      <c r="I10" s="5"/>
      <c r="J10" s="5"/>
      <c r="K10" s="5"/>
      <c r="L10" s="5"/>
      <c r="M10" s="8"/>
    </row>
    <row r="11" spans="1:13">
      <c r="A11" s="9" t="s">
        <v>156</v>
      </c>
      <c r="B11" s="32" t="s">
        <v>15</v>
      </c>
      <c r="C11" s="33" t="s">
        <v>16</v>
      </c>
      <c r="D11" s="32">
        <v>2</v>
      </c>
      <c r="E11" s="34">
        <f t="shared" ref="E11:L11" si="4">SUM(E12:E14)</f>
        <v>0</v>
      </c>
      <c r="F11" s="34">
        <f t="shared" si="4"/>
        <v>0</v>
      </c>
      <c r="G11" s="34">
        <f t="shared" si="4"/>
        <v>8</v>
      </c>
      <c r="H11" s="34">
        <f t="shared" si="4"/>
        <v>3</v>
      </c>
      <c r="I11" s="34">
        <f t="shared" si="4"/>
        <v>4</v>
      </c>
      <c r="J11" s="34">
        <f t="shared" si="4"/>
        <v>7</v>
      </c>
      <c r="K11" s="34">
        <f t="shared" si="4"/>
        <v>0</v>
      </c>
      <c r="L11" s="34">
        <f t="shared" si="4"/>
        <v>0</v>
      </c>
      <c r="M11" s="11"/>
    </row>
    <row r="12" spans="1:13" s="29" customFormat="1">
      <c r="A12" s="12" t="s">
        <v>156</v>
      </c>
      <c r="B12" s="87" t="s">
        <v>977</v>
      </c>
      <c r="C12" s="67" t="s">
        <v>976</v>
      </c>
      <c r="D12" s="86"/>
      <c r="E12" s="66"/>
      <c r="F12" s="66"/>
      <c r="G12" s="66">
        <v>8</v>
      </c>
      <c r="H12" s="66">
        <v>3</v>
      </c>
      <c r="I12" s="66">
        <v>1</v>
      </c>
      <c r="J12" s="66"/>
      <c r="K12" s="66"/>
      <c r="L12" s="66"/>
      <c r="M12" s="26"/>
    </row>
    <row r="13" spans="1:13">
      <c r="A13" s="12" t="s">
        <v>156</v>
      </c>
      <c r="B13" s="31" t="s">
        <v>28</v>
      </c>
      <c r="C13" s="12" t="s">
        <v>143</v>
      </c>
      <c r="D13" s="6"/>
      <c r="E13" s="5"/>
      <c r="F13" s="5"/>
      <c r="G13" s="5"/>
      <c r="H13" s="5"/>
      <c r="I13" s="5">
        <v>3</v>
      </c>
      <c r="J13" s="5">
        <v>4</v>
      </c>
      <c r="K13" s="5"/>
      <c r="L13" s="5"/>
      <c r="M13" s="8"/>
    </row>
    <row r="14" spans="1:13">
      <c r="A14" s="12" t="s">
        <v>156</v>
      </c>
      <c r="B14" s="31" t="s">
        <v>18</v>
      </c>
      <c r="C14" s="12" t="s">
        <v>144</v>
      </c>
      <c r="D14" s="6"/>
      <c r="E14" s="5"/>
      <c r="F14" s="5"/>
      <c r="G14" s="5"/>
      <c r="H14" s="5"/>
      <c r="I14" s="5"/>
      <c r="J14" s="5">
        <v>3</v>
      </c>
      <c r="K14" s="5"/>
      <c r="L14" s="5"/>
      <c r="M14" s="8"/>
    </row>
    <row r="15" spans="1:13">
      <c r="A15" s="9" t="s">
        <v>157</v>
      </c>
      <c r="B15" s="32" t="s">
        <v>15</v>
      </c>
      <c r="C15" s="33" t="s">
        <v>16</v>
      </c>
      <c r="D15" s="32">
        <v>1</v>
      </c>
      <c r="E15" s="34">
        <f>SUM(E16)</f>
        <v>0</v>
      </c>
      <c r="F15" s="34">
        <f t="shared" ref="F15:L15" si="5">SUM(F16)</f>
        <v>5</v>
      </c>
      <c r="G15" s="34">
        <f t="shared" si="5"/>
        <v>2</v>
      </c>
      <c r="H15" s="34">
        <f t="shared" si="5"/>
        <v>0</v>
      </c>
      <c r="I15" s="34">
        <f t="shared" si="5"/>
        <v>0</v>
      </c>
      <c r="J15" s="34">
        <f t="shared" si="5"/>
        <v>0</v>
      </c>
      <c r="K15" s="34">
        <f t="shared" si="5"/>
        <v>0</v>
      </c>
      <c r="L15" s="34">
        <f t="shared" si="5"/>
        <v>0</v>
      </c>
      <c r="M15" s="11"/>
    </row>
    <row r="16" spans="1:13">
      <c r="A16" s="12" t="s">
        <v>157</v>
      </c>
      <c r="B16" s="31" t="s">
        <v>28</v>
      </c>
      <c r="C16" s="12" t="s">
        <v>154</v>
      </c>
      <c r="D16" s="6"/>
      <c r="E16" s="5"/>
      <c r="F16" s="5">
        <v>5</v>
      </c>
      <c r="G16" s="5">
        <v>2</v>
      </c>
      <c r="H16" s="5"/>
      <c r="I16" s="5"/>
      <c r="J16" s="5"/>
      <c r="K16" s="5"/>
      <c r="L16" s="5"/>
      <c r="M16" s="8"/>
    </row>
    <row r="17" spans="1:13">
      <c r="A17" s="9" t="s">
        <v>158</v>
      </c>
      <c r="B17" s="32" t="s">
        <v>15</v>
      </c>
      <c r="C17" s="33" t="s">
        <v>16</v>
      </c>
      <c r="D17" s="32">
        <v>1</v>
      </c>
      <c r="E17" s="34">
        <f t="shared" ref="E17:L17" si="6">SUM(E18:E19)</f>
        <v>0</v>
      </c>
      <c r="F17" s="34">
        <f t="shared" si="6"/>
        <v>0</v>
      </c>
      <c r="G17" s="34">
        <f t="shared" si="6"/>
        <v>0</v>
      </c>
      <c r="H17" s="34">
        <f t="shared" si="6"/>
        <v>0</v>
      </c>
      <c r="I17" s="34">
        <f t="shared" si="6"/>
        <v>0</v>
      </c>
      <c r="J17" s="34">
        <f t="shared" si="6"/>
        <v>0</v>
      </c>
      <c r="K17" s="34">
        <f t="shared" si="6"/>
        <v>0</v>
      </c>
      <c r="L17" s="34">
        <f t="shared" si="6"/>
        <v>0</v>
      </c>
      <c r="M17" s="11"/>
    </row>
    <row r="18" spans="1:13">
      <c r="A18" s="12" t="s">
        <v>158</v>
      </c>
      <c r="B18" s="31" t="s">
        <v>28</v>
      </c>
      <c r="C18" s="12" t="s">
        <v>788</v>
      </c>
      <c r="D18" s="6"/>
      <c r="E18" s="5"/>
      <c r="F18" s="5"/>
      <c r="G18" s="5"/>
      <c r="H18" s="5"/>
      <c r="I18" s="5"/>
      <c r="J18" s="5"/>
      <c r="K18" s="5"/>
      <c r="L18" s="5"/>
      <c r="M18" s="8"/>
    </row>
    <row r="19" spans="1:13">
      <c r="A19" s="12" t="s">
        <v>158</v>
      </c>
      <c r="B19" s="31" t="s">
        <v>28</v>
      </c>
      <c r="C19" s="12" t="s">
        <v>154</v>
      </c>
      <c r="D19" s="6"/>
      <c r="E19" s="5"/>
      <c r="F19" s="5"/>
      <c r="G19" s="5"/>
      <c r="H19" s="5"/>
      <c r="I19" s="5"/>
      <c r="J19" s="5"/>
      <c r="K19" s="5"/>
      <c r="L19" s="5"/>
      <c r="M19" s="8"/>
    </row>
    <row r="20" spans="1:13">
      <c r="A20" s="9" t="s">
        <v>780</v>
      </c>
      <c r="B20" s="32" t="s">
        <v>15</v>
      </c>
      <c r="C20" s="33" t="s">
        <v>16</v>
      </c>
      <c r="D20" s="32">
        <v>1</v>
      </c>
      <c r="E20" s="34">
        <f>SUM(E21)</f>
        <v>0</v>
      </c>
      <c r="F20" s="34">
        <f t="shared" ref="F20:L20" si="7">SUM(F21)</f>
        <v>0</v>
      </c>
      <c r="G20" s="34">
        <f t="shared" si="7"/>
        <v>0</v>
      </c>
      <c r="H20" s="34">
        <f t="shared" si="7"/>
        <v>5</v>
      </c>
      <c r="I20" s="34">
        <f t="shared" si="7"/>
        <v>1</v>
      </c>
      <c r="J20" s="34">
        <f t="shared" si="7"/>
        <v>0</v>
      </c>
      <c r="K20" s="34">
        <f t="shared" si="7"/>
        <v>0</v>
      </c>
      <c r="L20" s="34">
        <f t="shared" si="7"/>
        <v>0</v>
      </c>
      <c r="M20" s="11"/>
    </row>
    <row r="21" spans="1:13">
      <c r="A21" s="12" t="s">
        <v>780</v>
      </c>
      <c r="B21" s="31" t="s">
        <v>33</v>
      </c>
      <c r="C21" s="12" t="s">
        <v>783</v>
      </c>
      <c r="D21" s="6"/>
      <c r="E21" s="5"/>
      <c r="F21" s="5"/>
      <c r="G21" s="5"/>
      <c r="H21" s="5">
        <v>5</v>
      </c>
      <c r="I21" s="5">
        <v>1</v>
      </c>
      <c r="J21" s="5"/>
      <c r="K21" s="5"/>
      <c r="L21" s="5"/>
      <c r="M21" s="8"/>
    </row>
  </sheetData>
  <pageMargins left="0.25" right="0.25" top="0.75" bottom="0.75" header="0.3" footer="0.3"/>
  <pageSetup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EB48E-DE0C-4AE7-A77D-11AB0EB5C118}">
  <sheetPr>
    <pageSetUpPr fitToPage="1"/>
  </sheetPr>
  <dimension ref="A1:Q128"/>
  <sheetViews>
    <sheetView view="pageLayout" zoomScale="90" zoomScaleNormal="100" zoomScalePageLayoutView="90" workbookViewId="0">
      <selection activeCell="K773" sqref="K773"/>
    </sheetView>
  </sheetViews>
  <sheetFormatPr defaultColWidth="12.5703125" defaultRowHeight="15"/>
  <cols>
    <col min="1" max="1" width="23.85546875" style="98" customWidth="1"/>
    <col min="2" max="10" width="9.28515625" style="98" customWidth="1"/>
    <col min="11" max="12" width="8.140625" style="98" customWidth="1"/>
    <col min="13" max="13" width="7.140625" style="98" customWidth="1"/>
    <col min="14" max="14" width="7.140625" style="99" customWidth="1"/>
    <col min="15" max="16384" width="12.5703125" style="99"/>
  </cols>
  <sheetData>
    <row r="1" spans="1:17" ht="15.75">
      <c r="A1" s="94" t="s">
        <v>989</v>
      </c>
      <c r="B1" s="95" t="s">
        <v>990</v>
      </c>
      <c r="C1" s="96" t="s">
        <v>991</v>
      </c>
      <c r="D1" s="96" t="s">
        <v>224</v>
      </c>
      <c r="E1" s="96" t="s">
        <v>992</v>
      </c>
      <c r="F1" s="96" t="s">
        <v>226</v>
      </c>
      <c r="G1" s="96" t="s">
        <v>993</v>
      </c>
      <c r="H1" s="96" t="s">
        <v>228</v>
      </c>
      <c r="I1" s="96" t="s">
        <v>229</v>
      </c>
      <c r="J1" s="97" t="s">
        <v>994</v>
      </c>
    </row>
    <row r="2" spans="1:17" s="102" customFormat="1" ht="50.25" customHeight="1">
      <c r="A2" s="150">
        <v>1</v>
      </c>
      <c r="B2" s="100">
        <v>155</v>
      </c>
      <c r="C2" s="100">
        <v>160</v>
      </c>
      <c r="D2" s="100">
        <v>165</v>
      </c>
      <c r="E2" s="100">
        <v>195</v>
      </c>
      <c r="F2" s="100">
        <v>230</v>
      </c>
      <c r="G2" s="100">
        <v>255</v>
      </c>
      <c r="H2" s="100">
        <v>295</v>
      </c>
      <c r="I2" s="100">
        <v>390</v>
      </c>
      <c r="J2" s="101">
        <v>550</v>
      </c>
      <c r="K2" s="99"/>
      <c r="L2" s="99"/>
      <c r="M2" s="99"/>
      <c r="N2" s="99"/>
      <c r="O2" s="99"/>
      <c r="P2" s="99"/>
      <c r="Q2" s="99"/>
    </row>
    <row r="3" spans="1:17" s="102" customFormat="1">
      <c r="A3" s="103"/>
      <c r="B3" s="104"/>
      <c r="C3" s="104"/>
      <c r="D3" s="104"/>
      <c r="E3" s="104"/>
      <c r="F3" s="104"/>
      <c r="G3" s="104"/>
      <c r="H3" s="104"/>
      <c r="I3" s="104"/>
      <c r="J3" s="105"/>
      <c r="K3" s="99"/>
      <c r="L3" s="99"/>
      <c r="M3" s="99"/>
      <c r="N3" s="99"/>
      <c r="O3" s="99"/>
      <c r="P3" s="99"/>
      <c r="Q3" s="99"/>
    </row>
    <row r="4" spans="1:17" s="102" customFormat="1" ht="77.25" customHeight="1">
      <c r="A4" s="149">
        <v>2</v>
      </c>
      <c r="B4" s="106">
        <v>165</v>
      </c>
      <c r="C4" s="106">
        <v>170</v>
      </c>
      <c r="D4" s="106">
        <v>175</v>
      </c>
      <c r="E4" s="106">
        <v>215</v>
      </c>
      <c r="F4" s="106">
        <v>240</v>
      </c>
      <c r="G4" s="106">
        <v>265</v>
      </c>
      <c r="H4" s="106">
        <v>325</v>
      </c>
      <c r="I4" s="106">
        <v>430</v>
      </c>
      <c r="J4" s="107">
        <v>575</v>
      </c>
      <c r="K4" s="99"/>
      <c r="L4" s="99"/>
      <c r="M4" s="99"/>
      <c r="N4" s="99"/>
      <c r="O4" s="99"/>
      <c r="P4" s="99"/>
      <c r="Q4" s="99"/>
    </row>
    <row r="5" spans="1:17" s="102" customFormat="1">
      <c r="A5" s="108"/>
      <c r="B5" s="104"/>
      <c r="C5" s="104"/>
      <c r="D5" s="104"/>
      <c r="E5" s="104"/>
      <c r="F5" s="104"/>
      <c r="G5" s="104"/>
      <c r="H5" s="104"/>
      <c r="I5" s="104"/>
      <c r="J5" s="105"/>
      <c r="K5" s="99"/>
      <c r="L5" s="99"/>
      <c r="M5" s="99"/>
      <c r="N5" s="99"/>
      <c r="O5" s="99"/>
      <c r="P5" s="99"/>
      <c r="Q5" s="99"/>
    </row>
    <row r="6" spans="1:17" s="102" customFormat="1" ht="72" customHeight="1" thickBot="1">
      <c r="A6" s="151">
        <v>3</v>
      </c>
      <c r="B6" s="109">
        <v>175</v>
      </c>
      <c r="C6" s="109">
        <v>180</v>
      </c>
      <c r="D6" s="109">
        <v>185</v>
      </c>
      <c r="E6" s="109">
        <v>225</v>
      </c>
      <c r="F6" s="109">
        <v>265</v>
      </c>
      <c r="G6" s="109">
        <v>295</v>
      </c>
      <c r="H6" s="109">
        <v>345</v>
      </c>
      <c r="I6" s="109">
        <v>500</v>
      </c>
      <c r="J6" s="110">
        <v>700</v>
      </c>
      <c r="K6" s="99"/>
      <c r="L6" s="99"/>
      <c r="M6" s="99"/>
      <c r="N6" s="99"/>
      <c r="O6" s="99"/>
      <c r="P6" s="99"/>
      <c r="Q6" s="99"/>
    </row>
    <row r="7" spans="1:17" s="102" customFormat="1" ht="15.75" thickBot="1">
      <c r="A7" s="111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99"/>
      <c r="O7" s="99"/>
      <c r="P7" s="99"/>
      <c r="Q7" s="99"/>
    </row>
    <row r="8" spans="1:17" s="102" customFormat="1" ht="15.75">
      <c r="A8" s="113" t="s">
        <v>0</v>
      </c>
      <c r="B8" s="95" t="s">
        <v>4</v>
      </c>
      <c r="C8" s="114" t="s">
        <v>5</v>
      </c>
      <c r="D8" s="114" t="s">
        <v>6</v>
      </c>
      <c r="E8" s="114" t="s">
        <v>7</v>
      </c>
      <c r="F8" s="114" t="s">
        <v>8</v>
      </c>
      <c r="G8" s="114" t="s">
        <v>9</v>
      </c>
      <c r="H8" s="114" t="s">
        <v>10</v>
      </c>
      <c r="I8" s="115" t="s">
        <v>11</v>
      </c>
      <c r="J8" s="116" t="s">
        <v>12</v>
      </c>
      <c r="K8" s="117"/>
      <c r="L8" s="117"/>
      <c r="M8" s="99"/>
      <c r="N8" s="99"/>
      <c r="O8" s="99"/>
      <c r="P8" s="99"/>
      <c r="Q8" s="99"/>
    </row>
    <row r="9" spans="1:17" s="102" customFormat="1" ht="22.5" customHeight="1">
      <c r="A9" s="149">
        <v>1</v>
      </c>
      <c r="B9" s="106">
        <v>135</v>
      </c>
      <c r="C9" s="106">
        <v>145</v>
      </c>
      <c r="D9" s="106">
        <v>155</v>
      </c>
      <c r="E9" s="106">
        <v>175</v>
      </c>
      <c r="F9" s="106">
        <v>190</v>
      </c>
      <c r="G9" s="106">
        <v>215</v>
      </c>
      <c r="H9" s="106">
        <v>250</v>
      </c>
      <c r="I9" s="118">
        <v>300</v>
      </c>
      <c r="J9" s="107">
        <v>350</v>
      </c>
      <c r="K9" s="119"/>
      <c r="L9" s="119"/>
      <c r="M9" s="99"/>
      <c r="N9" s="99"/>
      <c r="O9" s="99"/>
      <c r="P9" s="99"/>
      <c r="Q9" s="99"/>
    </row>
    <row r="10" spans="1:17" s="102" customFormat="1">
      <c r="A10" s="108"/>
      <c r="B10" s="120"/>
      <c r="C10" s="120"/>
      <c r="D10" s="120" t="s">
        <v>995</v>
      </c>
      <c r="E10" s="120"/>
      <c r="F10" s="120"/>
      <c r="G10" s="120"/>
      <c r="H10" s="120"/>
      <c r="I10" s="120"/>
      <c r="J10" s="121"/>
      <c r="K10" s="119"/>
      <c r="L10" s="119"/>
      <c r="M10" s="99"/>
      <c r="N10" s="99"/>
      <c r="O10" s="99"/>
      <c r="P10" s="99"/>
      <c r="Q10" s="99"/>
    </row>
    <row r="11" spans="1:17" s="102" customFormat="1" ht="23.25" customHeight="1" thickBot="1">
      <c r="A11" s="151">
        <v>2</v>
      </c>
      <c r="B11" s="109">
        <v>155</v>
      </c>
      <c r="C11" s="109">
        <v>165</v>
      </c>
      <c r="D11" s="109">
        <v>190</v>
      </c>
      <c r="E11" s="109">
        <v>210</v>
      </c>
      <c r="F11" s="109">
        <v>245</v>
      </c>
      <c r="G11" s="109">
        <v>290</v>
      </c>
      <c r="H11" s="122">
        <v>350</v>
      </c>
      <c r="I11" s="109">
        <v>400</v>
      </c>
      <c r="J11" s="123">
        <v>450</v>
      </c>
      <c r="K11" s="119"/>
      <c r="L11" s="119"/>
      <c r="M11" s="99"/>
      <c r="N11" s="99"/>
      <c r="O11" s="99"/>
      <c r="P11" s="99"/>
      <c r="Q11" s="99"/>
    </row>
    <row r="12" spans="1:17" s="102" customFormat="1" ht="15.75" thickBot="1">
      <c r="A12" s="124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99"/>
      <c r="O12" s="99"/>
      <c r="P12" s="99"/>
      <c r="Q12" s="99"/>
    </row>
    <row r="13" spans="1:17" ht="15.75">
      <c r="A13" s="94" t="s">
        <v>48</v>
      </c>
      <c r="B13" s="95" t="s">
        <v>49</v>
      </c>
      <c r="C13" s="114" t="s">
        <v>50</v>
      </c>
      <c r="D13" s="114" t="s">
        <v>51</v>
      </c>
      <c r="E13" s="114" t="s">
        <v>52</v>
      </c>
      <c r="F13" s="114" t="s">
        <v>53</v>
      </c>
      <c r="G13" s="114" t="s">
        <v>54</v>
      </c>
      <c r="H13" s="114" t="s">
        <v>55</v>
      </c>
      <c r="I13" s="114" t="s">
        <v>56</v>
      </c>
      <c r="J13" s="126" t="s">
        <v>848</v>
      </c>
      <c r="K13" s="99"/>
      <c r="L13" s="99"/>
      <c r="M13" s="125"/>
    </row>
    <row r="14" spans="1:17" ht="25.5" customHeight="1">
      <c r="A14" s="152">
        <v>1</v>
      </c>
      <c r="B14" s="127">
        <v>95</v>
      </c>
      <c r="C14" s="127">
        <v>105</v>
      </c>
      <c r="D14" s="127">
        <v>120</v>
      </c>
      <c r="E14" s="127">
        <v>150</v>
      </c>
      <c r="F14" s="127">
        <v>180</v>
      </c>
      <c r="G14" s="127">
        <v>210</v>
      </c>
      <c r="H14" s="127">
        <v>240</v>
      </c>
      <c r="I14" s="127">
        <v>300</v>
      </c>
      <c r="J14" s="127">
        <v>400</v>
      </c>
      <c r="K14" s="99"/>
      <c r="L14" s="99"/>
      <c r="M14" s="125"/>
    </row>
    <row r="15" spans="1:17" ht="15.75">
      <c r="A15" s="128"/>
      <c r="B15" s="129"/>
      <c r="C15" s="130"/>
      <c r="D15" s="130"/>
      <c r="E15" s="130"/>
      <c r="F15" s="130"/>
      <c r="G15" s="130"/>
      <c r="H15" s="130"/>
      <c r="I15" s="130"/>
      <c r="J15" s="131"/>
      <c r="K15" s="99"/>
      <c r="L15" s="99"/>
      <c r="M15" s="125"/>
    </row>
    <row r="16" spans="1:17" ht="39" customHeight="1">
      <c r="A16" s="152">
        <v>2</v>
      </c>
      <c r="B16" s="132">
        <v>110</v>
      </c>
      <c r="C16" s="132">
        <v>125</v>
      </c>
      <c r="D16" s="132">
        <v>150</v>
      </c>
      <c r="E16" s="132">
        <v>170</v>
      </c>
      <c r="F16" s="132">
        <v>200</v>
      </c>
      <c r="G16" s="132">
        <v>230</v>
      </c>
      <c r="H16" s="132">
        <v>260</v>
      </c>
      <c r="I16" s="132">
        <v>325</v>
      </c>
      <c r="J16" s="133">
        <v>450</v>
      </c>
      <c r="K16" s="99"/>
      <c r="L16" s="99"/>
      <c r="M16" s="125"/>
    </row>
    <row r="17" spans="1:13">
      <c r="A17" s="134"/>
      <c r="B17" s="135"/>
      <c r="C17" s="135"/>
      <c r="D17" s="135"/>
      <c r="E17" s="135"/>
      <c r="F17" s="135"/>
      <c r="G17" s="135"/>
      <c r="H17" s="135"/>
      <c r="I17" s="135"/>
      <c r="J17" s="136"/>
      <c r="K17" s="99"/>
      <c r="L17" s="99"/>
      <c r="M17" s="125"/>
    </row>
    <row r="18" spans="1:13" ht="25.5" customHeight="1" thickBot="1">
      <c r="A18" s="153">
        <v>3</v>
      </c>
      <c r="B18" s="137">
        <v>125</v>
      </c>
      <c r="C18" s="137">
        <v>145</v>
      </c>
      <c r="D18" s="137">
        <v>170</v>
      </c>
      <c r="E18" s="137">
        <v>195</v>
      </c>
      <c r="F18" s="137">
        <v>225</v>
      </c>
      <c r="G18" s="137">
        <v>250</v>
      </c>
      <c r="H18" s="137">
        <v>275</v>
      </c>
      <c r="I18" s="137">
        <v>350</v>
      </c>
      <c r="J18" s="138">
        <v>500</v>
      </c>
      <c r="K18" s="99"/>
      <c r="L18" s="99"/>
      <c r="M18" s="125"/>
    </row>
    <row r="19" spans="1:13" ht="15.75" thickBot="1">
      <c r="A19" s="111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25"/>
    </row>
    <row r="20" spans="1:13" ht="15.75">
      <c r="A20" s="154" t="s">
        <v>150</v>
      </c>
      <c r="B20" s="155"/>
      <c r="C20" s="114" t="s">
        <v>152</v>
      </c>
      <c r="D20" s="114" t="s">
        <v>153</v>
      </c>
      <c r="E20" s="114" t="s">
        <v>3</v>
      </c>
      <c r="F20" s="139" t="s">
        <v>4</v>
      </c>
      <c r="G20" s="139" t="s">
        <v>5</v>
      </c>
      <c r="H20" s="115" t="s">
        <v>6</v>
      </c>
      <c r="I20" s="115" t="s">
        <v>7</v>
      </c>
      <c r="J20" s="116" t="s">
        <v>8</v>
      </c>
      <c r="K20" s="99"/>
      <c r="L20" s="135"/>
      <c r="M20" s="125"/>
    </row>
    <row r="21" spans="1:13" ht="24" customHeight="1">
      <c r="A21" s="156">
        <v>1</v>
      </c>
      <c r="B21" s="157"/>
      <c r="C21" s="140">
        <v>60</v>
      </c>
      <c r="D21" s="106">
        <v>70</v>
      </c>
      <c r="E21" s="106">
        <v>80</v>
      </c>
      <c r="F21" s="106">
        <v>95</v>
      </c>
      <c r="G21" s="106">
        <v>120</v>
      </c>
      <c r="H21" s="118">
        <v>155</v>
      </c>
      <c r="I21" s="118">
        <v>180</v>
      </c>
      <c r="J21" s="141">
        <v>210</v>
      </c>
      <c r="K21" s="99"/>
      <c r="L21" s="135"/>
      <c r="M21" s="125"/>
    </row>
    <row r="22" spans="1:13">
      <c r="A22" s="134"/>
      <c r="B22" s="99"/>
      <c r="C22" s="142"/>
      <c r="D22" s="142" t="s">
        <v>995</v>
      </c>
      <c r="E22" s="142"/>
      <c r="F22" s="142"/>
      <c r="G22" s="142"/>
      <c r="H22" s="142"/>
      <c r="I22" s="142"/>
      <c r="J22" s="143"/>
      <c r="K22" s="99"/>
      <c r="L22" s="135"/>
      <c r="M22" s="125"/>
    </row>
    <row r="23" spans="1:13" ht="24" customHeight="1" thickBot="1">
      <c r="A23" s="158">
        <v>2</v>
      </c>
      <c r="B23" s="159"/>
      <c r="C23" s="122">
        <v>105</v>
      </c>
      <c r="D23" s="122">
        <v>115</v>
      </c>
      <c r="E23" s="122">
        <v>125</v>
      </c>
      <c r="F23" s="122">
        <v>145</v>
      </c>
      <c r="G23" s="122">
        <v>160</v>
      </c>
      <c r="H23" s="122">
        <v>200</v>
      </c>
      <c r="I23" s="122">
        <v>220</v>
      </c>
      <c r="J23" s="144">
        <v>250</v>
      </c>
      <c r="L23" s="145"/>
      <c r="M23" s="145"/>
    </row>
    <row r="24" spans="1:13" ht="15.75" thickBot="1">
      <c r="G24" s="145"/>
      <c r="H24" s="145"/>
      <c r="I24" s="145"/>
      <c r="J24" s="145"/>
      <c r="K24" s="145"/>
      <c r="L24" s="145"/>
      <c r="M24" s="145"/>
    </row>
    <row r="25" spans="1:13" ht="15.75">
      <c r="A25" s="160" t="s">
        <v>996</v>
      </c>
      <c r="B25" s="161"/>
      <c r="C25" s="146" t="s">
        <v>152</v>
      </c>
      <c r="D25" s="147" t="s">
        <v>153</v>
      </c>
      <c r="E25" s="147" t="s">
        <v>3</v>
      </c>
      <c r="F25" s="114" t="s">
        <v>4</v>
      </c>
      <c r="G25" s="114" t="s">
        <v>5</v>
      </c>
      <c r="H25" s="114" t="s">
        <v>6</v>
      </c>
      <c r="I25" s="114" t="s">
        <v>7</v>
      </c>
      <c r="J25" s="126" t="s">
        <v>8</v>
      </c>
      <c r="K25" s="145"/>
      <c r="L25" s="145"/>
      <c r="M25" s="145"/>
    </row>
    <row r="26" spans="1:13" ht="15.75" thickBot="1">
      <c r="A26" s="162" t="s">
        <v>825</v>
      </c>
      <c r="B26" s="163"/>
      <c r="C26" s="148">
        <v>110</v>
      </c>
      <c r="D26" s="148">
        <v>120</v>
      </c>
      <c r="E26" s="148">
        <v>140</v>
      </c>
      <c r="F26" s="137">
        <v>160</v>
      </c>
      <c r="G26" s="109">
        <v>180</v>
      </c>
      <c r="H26" s="109">
        <v>200</v>
      </c>
      <c r="I26" s="109">
        <v>220</v>
      </c>
      <c r="J26" s="110">
        <v>250</v>
      </c>
    </row>
    <row r="29" spans="1:13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</row>
    <row r="30" spans="1:13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</row>
    <row r="31" spans="1:13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13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</row>
    <row r="33" spans="1:13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</row>
    <row r="34" spans="1:13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</row>
    <row r="35" spans="1:13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</row>
    <row r="36" spans="1:13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</row>
    <row r="37" spans="1:13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</row>
    <row r="38" spans="1:13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</row>
    <row r="39" spans="1:13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</row>
    <row r="40" spans="1:13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</row>
    <row r="41" spans="1:13">
      <c r="A41" s="145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</row>
    <row r="42" spans="1:13">
      <c r="A42" s="145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</row>
    <row r="43" spans="1:13">
      <c r="A43" s="145"/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</row>
    <row r="76" spans="1:13">
      <c r="A76" s="14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</row>
    <row r="77" spans="1:13">
      <c r="A77" s="145"/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</row>
    <row r="78" spans="1:13">
      <c r="A78" s="145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</row>
    <row r="79" spans="1:13">
      <c r="A79" s="145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</row>
    <row r="80" spans="1:13">
      <c r="A80" s="145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</row>
    <row r="81" spans="1:13">
      <c r="A81" s="145"/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</row>
    <row r="82" spans="1:13">
      <c r="A82" s="145"/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</row>
    <row r="83" spans="1:13">
      <c r="A83" s="145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</row>
    <row r="111" spans="1:13">
      <c r="A111" s="145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</row>
    <row r="112" spans="1:13">
      <c r="A112" s="145"/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</row>
    <row r="113" spans="1:13">
      <c r="A113" s="145"/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</row>
    <row r="114" spans="1:13">
      <c r="A114" s="145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</row>
    <row r="115" spans="1:13">
      <c r="A115" s="145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</row>
    <row r="116" spans="1:13">
      <c r="A116" s="145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</row>
    <row r="117" spans="1:13">
      <c r="A117" s="145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</row>
    <row r="118" spans="1:13">
      <c r="A118" s="145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</row>
    <row r="119" spans="1:13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</row>
    <row r="120" spans="1:13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</row>
    <row r="121" spans="1:13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</row>
    <row r="128" spans="1:13" ht="0.95" customHeight="1"/>
  </sheetData>
  <mergeCells count="5">
    <mergeCell ref="A20:B20"/>
    <mergeCell ref="A21:B21"/>
    <mergeCell ref="A23:B23"/>
    <mergeCell ref="A25:B25"/>
    <mergeCell ref="A26:B26"/>
  </mergeCells>
  <pageMargins left="0.7" right="0.7" top="0.75" bottom="0.75" header="0.3" footer="0.3"/>
  <pageSetup scale="73" orientation="portrait" r:id="rId1"/>
  <headerFooter>
    <oddHeader>&amp;LWholesale Pricing&amp;C&amp;"-,Bold"&amp;14Harnden's Nursery - Price List&amp;"-,Regular"&amp;11
&amp;D</oddHead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7922B-460F-4EA2-9510-B3CAE53DDB17}">
  <dimension ref="A1:L854"/>
  <sheetViews>
    <sheetView zoomScale="80" zoomScaleNormal="80" workbookViewId="0">
      <pane ySplit="1" topLeftCell="A110" activePane="bottomLeft" state="frozen"/>
      <selection pane="bottomLeft" activeCell="E159" sqref="E159"/>
    </sheetView>
  </sheetViews>
  <sheetFormatPr defaultRowHeight="15"/>
  <cols>
    <col min="1" max="1" width="25.140625" bestFit="1" customWidth="1"/>
  </cols>
  <sheetData>
    <row r="1" spans="1:12">
      <c r="A1" s="8" t="s">
        <v>564</v>
      </c>
      <c r="B1" s="8"/>
      <c r="C1" s="8" t="s">
        <v>917</v>
      </c>
      <c r="D1" s="8">
        <v>1.5</v>
      </c>
      <c r="E1" s="8">
        <v>1.75</v>
      </c>
      <c r="F1" s="8">
        <v>2</v>
      </c>
      <c r="G1" s="8">
        <v>2.5</v>
      </c>
      <c r="H1" s="8">
        <v>3</v>
      </c>
      <c r="I1" s="8">
        <v>3.5</v>
      </c>
      <c r="J1" s="8">
        <v>4</v>
      </c>
      <c r="K1" s="8">
        <v>5</v>
      </c>
      <c r="L1" s="8">
        <v>6</v>
      </c>
    </row>
    <row r="2" spans="1:12">
      <c r="A2" s="11" t="s">
        <v>953</v>
      </c>
      <c r="B2" s="11" t="s">
        <v>565</v>
      </c>
      <c r="C2" s="11">
        <v>1</v>
      </c>
      <c r="D2" s="11">
        <f t="shared" ref="D2:L2" si="0">D3</f>
        <v>0</v>
      </c>
      <c r="E2" s="11">
        <f t="shared" si="0"/>
        <v>0</v>
      </c>
      <c r="F2" s="11">
        <f t="shared" si="0"/>
        <v>0</v>
      </c>
      <c r="G2" s="11">
        <f t="shared" si="0"/>
        <v>0</v>
      </c>
      <c r="H2" s="11">
        <f t="shared" si="0"/>
        <v>0</v>
      </c>
      <c r="I2" s="11">
        <f t="shared" si="0"/>
        <v>6</v>
      </c>
      <c r="J2" s="11">
        <f t="shared" si="0"/>
        <v>1</v>
      </c>
      <c r="K2" s="11">
        <f t="shared" si="0"/>
        <v>1</v>
      </c>
      <c r="L2" s="11">
        <f t="shared" si="0"/>
        <v>0</v>
      </c>
    </row>
    <row r="3" spans="1:12">
      <c r="A3" s="8"/>
      <c r="B3" s="8">
        <v>15</v>
      </c>
      <c r="C3" s="8"/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6</v>
      </c>
      <c r="J3" s="8">
        <v>1</v>
      </c>
      <c r="K3" s="8">
        <v>1</v>
      </c>
      <c r="L3" s="8">
        <v>0</v>
      </c>
    </row>
    <row r="4" spans="1:12">
      <c r="A4" s="11" t="s">
        <v>566</v>
      </c>
      <c r="B4" s="11" t="s">
        <v>565</v>
      </c>
      <c r="C4" s="11">
        <v>1</v>
      </c>
      <c r="D4" s="11">
        <f t="shared" ref="D4:L4" si="1">SUM(D5:D9)</f>
        <v>0</v>
      </c>
      <c r="E4" s="11">
        <f t="shared" si="1"/>
        <v>1</v>
      </c>
      <c r="F4" s="11">
        <f t="shared" si="1"/>
        <v>0</v>
      </c>
      <c r="G4" s="11">
        <f t="shared" si="1"/>
        <v>1</v>
      </c>
      <c r="H4" s="11">
        <f t="shared" si="1"/>
        <v>2</v>
      </c>
      <c r="I4" s="11">
        <f t="shared" si="1"/>
        <v>17</v>
      </c>
      <c r="J4" s="11">
        <f t="shared" si="1"/>
        <v>20</v>
      </c>
      <c r="K4" s="11">
        <f t="shared" si="1"/>
        <v>1</v>
      </c>
      <c r="L4" s="11">
        <f t="shared" si="1"/>
        <v>0</v>
      </c>
    </row>
    <row r="5" spans="1:12">
      <c r="A5" s="8"/>
      <c r="B5" s="8">
        <v>13</v>
      </c>
      <c r="C5" s="8"/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3</v>
      </c>
      <c r="J5" s="8">
        <v>2</v>
      </c>
      <c r="K5" s="8">
        <v>0</v>
      </c>
      <c r="L5" s="8">
        <v>0</v>
      </c>
    </row>
    <row r="6" spans="1:12">
      <c r="A6" s="8"/>
      <c r="B6" s="8">
        <v>14</v>
      </c>
      <c r="C6" s="8"/>
      <c r="D6" s="8">
        <v>0</v>
      </c>
      <c r="E6" s="8">
        <v>0</v>
      </c>
      <c r="F6" s="8">
        <v>0</v>
      </c>
      <c r="G6" s="8">
        <v>0</v>
      </c>
      <c r="H6" s="8">
        <v>1</v>
      </c>
      <c r="I6" s="8">
        <v>2</v>
      </c>
      <c r="J6" s="8">
        <v>3</v>
      </c>
      <c r="K6" s="8">
        <v>0</v>
      </c>
      <c r="L6" s="8">
        <v>0</v>
      </c>
    </row>
    <row r="7" spans="1:12">
      <c r="A7" s="8"/>
      <c r="B7" s="8">
        <v>16</v>
      </c>
      <c r="C7" s="8"/>
      <c r="D7" s="8">
        <v>0</v>
      </c>
      <c r="E7" s="8">
        <v>0</v>
      </c>
      <c r="F7" s="8">
        <v>0</v>
      </c>
      <c r="G7" s="8">
        <v>0</v>
      </c>
      <c r="H7" s="8">
        <v>1</v>
      </c>
      <c r="I7" s="8">
        <v>1</v>
      </c>
      <c r="J7" s="8">
        <v>14</v>
      </c>
      <c r="K7" s="8">
        <v>1</v>
      </c>
      <c r="L7" s="8">
        <v>0</v>
      </c>
    </row>
    <row r="8" spans="1:12">
      <c r="A8" s="8"/>
      <c r="B8" s="8">
        <v>17</v>
      </c>
      <c r="C8" s="8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11</v>
      </c>
      <c r="J8" s="8">
        <v>1</v>
      </c>
      <c r="K8" s="8">
        <v>0</v>
      </c>
      <c r="L8" s="8">
        <v>0</v>
      </c>
    </row>
    <row r="9" spans="1:12">
      <c r="A9" s="8"/>
      <c r="B9" s="8">
        <v>19</v>
      </c>
      <c r="C9" s="8"/>
      <c r="D9" s="8">
        <v>0</v>
      </c>
      <c r="E9" s="8">
        <v>1</v>
      </c>
      <c r="F9" s="8">
        <v>0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0</v>
      </c>
    </row>
    <row r="10" spans="1:12">
      <c r="A10" s="11" t="s">
        <v>567</v>
      </c>
      <c r="B10" s="11" t="s">
        <v>565</v>
      </c>
      <c r="C10" s="11">
        <v>3</v>
      </c>
      <c r="D10" s="11">
        <f t="shared" ref="D10:L10" si="2">SUM(D11:D13)</f>
        <v>2</v>
      </c>
      <c r="E10" s="11">
        <f t="shared" si="2"/>
        <v>4</v>
      </c>
      <c r="F10" s="11">
        <f t="shared" si="2"/>
        <v>27</v>
      </c>
      <c r="G10" s="11">
        <f t="shared" si="2"/>
        <v>9</v>
      </c>
      <c r="H10" s="11">
        <f t="shared" si="2"/>
        <v>4</v>
      </c>
      <c r="I10" s="11">
        <f t="shared" si="2"/>
        <v>0</v>
      </c>
      <c r="J10" s="11">
        <f t="shared" si="2"/>
        <v>0</v>
      </c>
      <c r="K10" s="11">
        <f t="shared" si="2"/>
        <v>0</v>
      </c>
      <c r="L10" s="11">
        <f t="shared" si="2"/>
        <v>0</v>
      </c>
    </row>
    <row r="11" spans="1:12">
      <c r="A11" s="8"/>
      <c r="B11" s="8">
        <v>15</v>
      </c>
      <c r="C11" s="8"/>
      <c r="D11" s="8">
        <v>0</v>
      </c>
      <c r="E11" s="8">
        <v>0</v>
      </c>
      <c r="F11" s="8">
        <v>0</v>
      </c>
      <c r="G11" s="8">
        <v>2</v>
      </c>
      <c r="H11" s="8">
        <v>4</v>
      </c>
      <c r="I11" s="8">
        <v>0</v>
      </c>
      <c r="J11" s="8">
        <v>0</v>
      </c>
      <c r="K11" s="8">
        <v>0</v>
      </c>
      <c r="L11" s="8">
        <v>0</v>
      </c>
    </row>
    <row r="12" spans="1:12">
      <c r="A12" s="8"/>
      <c r="B12" s="8">
        <v>16</v>
      </c>
      <c r="C12" s="8"/>
      <c r="D12" s="8">
        <v>0</v>
      </c>
      <c r="E12" s="8">
        <v>1</v>
      </c>
      <c r="F12" s="8">
        <v>17</v>
      </c>
      <c r="G12" s="8">
        <v>7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</row>
    <row r="13" spans="1:12">
      <c r="A13" s="8"/>
      <c r="B13" s="8">
        <v>17</v>
      </c>
      <c r="C13" s="8"/>
      <c r="D13" s="8">
        <v>2</v>
      </c>
      <c r="E13" s="8">
        <v>3</v>
      </c>
      <c r="F13" s="8">
        <v>10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2">
      <c r="A14" s="11" t="s">
        <v>568</v>
      </c>
      <c r="B14" s="11" t="s">
        <v>565</v>
      </c>
      <c r="C14" s="11">
        <v>2</v>
      </c>
      <c r="D14" s="11">
        <f t="shared" ref="D14:L14" si="3">SUM(D15:D20)</f>
        <v>33</v>
      </c>
      <c r="E14" s="11">
        <f t="shared" si="3"/>
        <v>77</v>
      </c>
      <c r="F14" s="11">
        <f t="shared" si="3"/>
        <v>28</v>
      </c>
      <c r="G14" s="11">
        <f t="shared" si="3"/>
        <v>14</v>
      </c>
      <c r="H14" s="11">
        <f t="shared" si="3"/>
        <v>3</v>
      </c>
      <c r="I14" s="11">
        <f t="shared" si="3"/>
        <v>4</v>
      </c>
      <c r="J14" s="11">
        <f t="shared" si="3"/>
        <v>4</v>
      </c>
      <c r="K14" s="11">
        <f t="shared" si="3"/>
        <v>1</v>
      </c>
      <c r="L14" s="11">
        <f t="shared" si="3"/>
        <v>0</v>
      </c>
    </row>
    <row r="15" spans="1:12">
      <c r="A15" s="8"/>
      <c r="B15" s="8">
        <v>14</v>
      </c>
      <c r="C15" s="8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0</v>
      </c>
      <c r="K15" s="8">
        <v>0</v>
      </c>
      <c r="L15" s="8">
        <v>0</v>
      </c>
    </row>
    <row r="16" spans="1:12">
      <c r="A16" s="8"/>
      <c r="B16" s="8">
        <v>15</v>
      </c>
      <c r="C16" s="8"/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2</v>
      </c>
      <c r="K16" s="8">
        <v>1</v>
      </c>
      <c r="L16" s="8">
        <v>0</v>
      </c>
    </row>
    <row r="17" spans="1:12">
      <c r="A17" s="8"/>
      <c r="B17" s="8">
        <v>16</v>
      </c>
      <c r="C17" s="8"/>
      <c r="D17" s="8">
        <v>0</v>
      </c>
      <c r="E17" s="8">
        <v>0</v>
      </c>
      <c r="F17" s="8">
        <v>0</v>
      </c>
      <c r="G17" s="8">
        <v>1</v>
      </c>
      <c r="H17" s="8">
        <v>0</v>
      </c>
      <c r="I17" s="8">
        <v>1</v>
      </c>
      <c r="J17" s="8">
        <v>2</v>
      </c>
      <c r="K17" s="8">
        <v>0</v>
      </c>
      <c r="L17" s="8">
        <v>0</v>
      </c>
    </row>
    <row r="18" spans="1:12">
      <c r="A18" s="8"/>
      <c r="B18" s="8">
        <v>18</v>
      </c>
      <c r="C18" s="8"/>
      <c r="D18" s="8">
        <v>0</v>
      </c>
      <c r="E18" s="8">
        <v>0</v>
      </c>
      <c r="F18" s="8">
        <v>2</v>
      </c>
      <c r="G18" s="8">
        <v>1</v>
      </c>
      <c r="H18" s="8">
        <v>3</v>
      </c>
      <c r="I18" s="8">
        <v>2</v>
      </c>
      <c r="J18" s="8">
        <v>0</v>
      </c>
      <c r="K18" s="8">
        <v>0</v>
      </c>
      <c r="L18" s="8">
        <v>0</v>
      </c>
    </row>
    <row r="19" spans="1:12">
      <c r="A19" s="8"/>
      <c r="B19" s="8">
        <v>19</v>
      </c>
      <c r="C19" s="8"/>
      <c r="D19" s="8">
        <v>9</v>
      </c>
      <c r="E19" s="8">
        <v>29</v>
      </c>
      <c r="F19" s="8">
        <v>13</v>
      </c>
      <c r="G19" s="8">
        <v>12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</row>
    <row r="20" spans="1:12">
      <c r="A20" s="8"/>
      <c r="B20" s="8">
        <v>20</v>
      </c>
      <c r="C20" s="8"/>
      <c r="D20" s="8">
        <v>24</v>
      </c>
      <c r="E20" s="8">
        <v>48</v>
      </c>
      <c r="F20" s="8">
        <v>13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spans="1:12">
      <c r="A21" s="11" t="s">
        <v>569</v>
      </c>
      <c r="B21" s="11" t="s">
        <v>565</v>
      </c>
      <c r="C21" s="11">
        <v>2</v>
      </c>
      <c r="D21" s="11">
        <f t="shared" ref="D21:L21" si="4">SUM(D22:D24)</f>
        <v>0</v>
      </c>
      <c r="E21" s="11">
        <f t="shared" si="4"/>
        <v>9</v>
      </c>
      <c r="F21" s="11">
        <f t="shared" si="4"/>
        <v>25</v>
      </c>
      <c r="G21" s="11">
        <f t="shared" si="4"/>
        <v>10</v>
      </c>
      <c r="H21" s="11">
        <f t="shared" si="4"/>
        <v>5</v>
      </c>
      <c r="I21" s="11">
        <f t="shared" si="4"/>
        <v>0</v>
      </c>
      <c r="J21" s="11">
        <f t="shared" si="4"/>
        <v>0</v>
      </c>
      <c r="K21" s="11">
        <f t="shared" si="4"/>
        <v>0</v>
      </c>
      <c r="L21" s="11">
        <f t="shared" si="4"/>
        <v>0</v>
      </c>
    </row>
    <row r="22" spans="1:12">
      <c r="A22" s="8"/>
      <c r="B22" s="8">
        <v>18</v>
      </c>
      <c r="C22" s="8"/>
      <c r="D22" s="8">
        <v>0</v>
      </c>
      <c r="E22" s="8">
        <v>0</v>
      </c>
      <c r="F22" s="8">
        <v>4</v>
      </c>
      <c r="G22" s="8">
        <v>2</v>
      </c>
      <c r="H22" s="8">
        <v>3</v>
      </c>
      <c r="I22" s="8">
        <v>0</v>
      </c>
      <c r="J22" s="8">
        <v>0</v>
      </c>
      <c r="K22" s="8">
        <v>0</v>
      </c>
      <c r="L22" s="8">
        <v>0</v>
      </c>
    </row>
    <row r="23" spans="1:12">
      <c r="A23" s="8"/>
      <c r="B23" s="8">
        <v>19</v>
      </c>
      <c r="C23" s="8"/>
      <c r="D23" s="8">
        <v>0</v>
      </c>
      <c r="E23" s="8">
        <v>1</v>
      </c>
      <c r="F23" s="8">
        <v>1</v>
      </c>
      <c r="G23" s="8">
        <v>8</v>
      </c>
      <c r="H23" s="8">
        <v>2</v>
      </c>
      <c r="I23" s="8">
        <v>0</v>
      </c>
      <c r="J23" s="8">
        <v>0</v>
      </c>
      <c r="K23" s="8">
        <v>0</v>
      </c>
      <c r="L23" s="8">
        <v>0</v>
      </c>
    </row>
    <row r="24" spans="1:12">
      <c r="A24" s="8"/>
      <c r="B24" s="8">
        <v>20</v>
      </c>
      <c r="C24" s="8"/>
      <c r="D24" s="8">
        <v>0</v>
      </c>
      <c r="E24" s="8">
        <v>8</v>
      </c>
      <c r="F24" s="8">
        <v>20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</row>
    <row r="25" spans="1:12">
      <c r="A25" s="11" t="s">
        <v>570</v>
      </c>
      <c r="B25" s="11" t="s">
        <v>565</v>
      </c>
      <c r="C25" s="11">
        <v>1</v>
      </c>
      <c r="D25" s="11">
        <f t="shared" ref="D25:L25" si="5">SUM(D26:D29)</f>
        <v>6</v>
      </c>
      <c r="E25" s="11">
        <f t="shared" si="5"/>
        <v>1</v>
      </c>
      <c r="F25" s="11">
        <f t="shared" si="5"/>
        <v>0</v>
      </c>
      <c r="G25" s="11">
        <f t="shared" si="5"/>
        <v>1</v>
      </c>
      <c r="H25" s="11">
        <f t="shared" si="5"/>
        <v>2</v>
      </c>
      <c r="I25" s="11">
        <f t="shared" si="5"/>
        <v>1</v>
      </c>
      <c r="J25" s="11">
        <f t="shared" si="5"/>
        <v>4</v>
      </c>
      <c r="K25" s="11">
        <f t="shared" si="5"/>
        <v>3</v>
      </c>
      <c r="L25" s="11">
        <f t="shared" si="5"/>
        <v>0</v>
      </c>
    </row>
    <row r="26" spans="1:12">
      <c r="A26" s="8"/>
      <c r="B26" s="8">
        <v>15</v>
      </c>
      <c r="C26" s="8"/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1</v>
      </c>
      <c r="J26" s="8">
        <v>4</v>
      </c>
      <c r="K26" s="8">
        <v>3</v>
      </c>
      <c r="L26" s="8">
        <v>0</v>
      </c>
    </row>
    <row r="27" spans="1:12">
      <c r="A27" s="8"/>
      <c r="B27" s="8">
        <v>18</v>
      </c>
      <c r="C27" s="8"/>
      <c r="D27" s="8">
        <v>0</v>
      </c>
      <c r="E27" s="8">
        <v>0</v>
      </c>
      <c r="F27" s="8">
        <v>0</v>
      </c>
      <c r="G27" s="8">
        <v>1</v>
      </c>
      <c r="H27" s="8">
        <v>2</v>
      </c>
      <c r="I27" s="8">
        <v>0</v>
      </c>
      <c r="J27" s="8">
        <v>0</v>
      </c>
      <c r="K27" s="8">
        <v>0</v>
      </c>
      <c r="L27" s="8">
        <v>0</v>
      </c>
    </row>
    <row r="28" spans="1:12">
      <c r="A28" s="8"/>
      <c r="B28" s="8">
        <v>19</v>
      </c>
      <c r="C28" s="8"/>
      <c r="D28" s="8">
        <v>2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spans="1:12">
      <c r="A29" s="8"/>
      <c r="B29" s="8">
        <v>20</v>
      </c>
      <c r="C29" s="8"/>
      <c r="D29" s="8">
        <v>4</v>
      </c>
      <c r="E29" s="8">
        <v>1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</row>
    <row r="30" spans="1:12">
      <c r="A30" s="11" t="s">
        <v>571</v>
      </c>
      <c r="B30" s="11" t="s">
        <v>565</v>
      </c>
      <c r="C30" s="11">
        <v>1</v>
      </c>
      <c r="D30" s="11">
        <f t="shared" ref="D30:L30" si="6">SUM(D31:D32)</f>
        <v>0</v>
      </c>
      <c r="E30" s="11">
        <f t="shared" si="6"/>
        <v>0</v>
      </c>
      <c r="F30" s="11">
        <f t="shared" si="6"/>
        <v>0</v>
      </c>
      <c r="G30" s="11">
        <f t="shared" si="6"/>
        <v>0</v>
      </c>
      <c r="H30" s="11">
        <f t="shared" si="6"/>
        <v>0</v>
      </c>
      <c r="I30" s="11">
        <f t="shared" si="6"/>
        <v>1</v>
      </c>
      <c r="J30" s="11">
        <f t="shared" si="6"/>
        <v>3</v>
      </c>
      <c r="K30" s="11">
        <f t="shared" si="6"/>
        <v>4</v>
      </c>
      <c r="L30" s="11">
        <f t="shared" si="6"/>
        <v>0</v>
      </c>
    </row>
    <row r="31" spans="1:12">
      <c r="A31" s="8"/>
      <c r="B31" s="8">
        <v>14</v>
      </c>
      <c r="C31" s="8"/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2</v>
      </c>
      <c r="K31" s="8">
        <v>4</v>
      </c>
      <c r="L31" s="8">
        <v>0</v>
      </c>
    </row>
    <row r="32" spans="1:12">
      <c r="A32" s="8"/>
      <c r="B32" s="8">
        <v>16</v>
      </c>
      <c r="C32" s="8"/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</v>
      </c>
      <c r="J32" s="8">
        <v>1</v>
      </c>
      <c r="K32" s="8">
        <v>0</v>
      </c>
      <c r="L32" s="8">
        <v>0</v>
      </c>
    </row>
    <row r="33" spans="1:12">
      <c r="A33" s="11" t="s">
        <v>572</v>
      </c>
      <c r="B33" s="11" t="s">
        <v>565</v>
      </c>
      <c r="C33" s="11">
        <v>3</v>
      </c>
      <c r="D33" s="11">
        <f t="shared" ref="D33:L33" si="7">SUM(D34:D38)</f>
        <v>109</v>
      </c>
      <c r="E33" s="11">
        <f t="shared" si="7"/>
        <v>66</v>
      </c>
      <c r="F33" s="11">
        <f t="shared" si="7"/>
        <v>3</v>
      </c>
      <c r="G33" s="11">
        <f t="shared" si="7"/>
        <v>2</v>
      </c>
      <c r="H33" s="11">
        <f t="shared" si="7"/>
        <v>0</v>
      </c>
      <c r="I33" s="11">
        <f t="shared" si="7"/>
        <v>2</v>
      </c>
      <c r="J33" s="11">
        <f t="shared" si="7"/>
        <v>1</v>
      </c>
      <c r="K33" s="11">
        <f t="shared" si="7"/>
        <v>0</v>
      </c>
      <c r="L33" s="11">
        <f t="shared" si="7"/>
        <v>0</v>
      </c>
    </row>
    <row r="34" spans="1:12">
      <c r="A34" s="8"/>
      <c r="B34" s="8">
        <v>11</v>
      </c>
      <c r="C34" s="8"/>
      <c r="D34" s="8">
        <v>0</v>
      </c>
      <c r="E34" s="8">
        <v>1</v>
      </c>
      <c r="F34" s="8">
        <v>0</v>
      </c>
      <c r="G34" s="8">
        <v>2</v>
      </c>
      <c r="H34" s="8">
        <v>0</v>
      </c>
      <c r="I34" s="8">
        <v>2</v>
      </c>
      <c r="J34" s="8">
        <v>1</v>
      </c>
      <c r="K34" s="8">
        <v>0</v>
      </c>
      <c r="L34" s="8">
        <v>0</v>
      </c>
    </row>
    <row r="35" spans="1:12">
      <c r="A35" s="8"/>
      <c r="B35" s="8">
        <v>14</v>
      </c>
      <c r="C35" s="8"/>
      <c r="D35" s="8">
        <v>16</v>
      </c>
      <c r="E35" s="8">
        <v>16</v>
      </c>
      <c r="F35" s="8">
        <v>1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</row>
    <row r="36" spans="1:12">
      <c r="A36" s="8"/>
      <c r="B36" s="8">
        <v>15</v>
      </c>
      <c r="C36" s="8"/>
      <c r="D36" s="8">
        <v>33</v>
      </c>
      <c r="E36" s="8">
        <v>23</v>
      </c>
      <c r="F36" s="8">
        <v>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</row>
    <row r="37" spans="1:12">
      <c r="A37" s="8" t="s">
        <v>1053</v>
      </c>
      <c r="B37" s="8">
        <v>16</v>
      </c>
      <c r="C37" s="8"/>
      <c r="D37" s="8">
        <v>32</v>
      </c>
      <c r="E37" s="8">
        <v>23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spans="1:12">
      <c r="A38" s="8"/>
      <c r="B38" s="8">
        <v>17</v>
      </c>
      <c r="C38" s="8"/>
      <c r="D38" s="8">
        <v>28</v>
      </c>
      <c r="E38" s="8">
        <v>3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</row>
    <row r="39" spans="1:12">
      <c r="A39" s="11" t="s">
        <v>573</v>
      </c>
      <c r="B39" s="11" t="s">
        <v>565</v>
      </c>
      <c r="C39" s="11">
        <v>1</v>
      </c>
      <c r="D39" s="11">
        <f t="shared" ref="D39:L39" si="8">SUM(D40:D41)</f>
        <v>1</v>
      </c>
      <c r="E39" s="11">
        <f t="shared" si="8"/>
        <v>10</v>
      </c>
      <c r="F39" s="11">
        <f t="shared" si="8"/>
        <v>22</v>
      </c>
      <c r="G39" s="11">
        <f t="shared" si="8"/>
        <v>15</v>
      </c>
      <c r="H39" s="11">
        <f t="shared" si="8"/>
        <v>0</v>
      </c>
      <c r="I39" s="11">
        <f t="shared" si="8"/>
        <v>1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2">
      <c r="A40" s="8" t="s">
        <v>1095</v>
      </c>
      <c r="B40" s="8">
        <v>16</v>
      </c>
      <c r="C40" s="8"/>
      <c r="D40" s="8">
        <v>0</v>
      </c>
      <c r="E40" s="8">
        <v>1</v>
      </c>
      <c r="F40" s="8">
        <v>1</v>
      </c>
      <c r="G40" s="8">
        <v>3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</row>
    <row r="41" spans="1:12">
      <c r="A41" s="8" t="s">
        <v>1094</v>
      </c>
      <c r="B41" s="8">
        <v>17</v>
      </c>
      <c r="C41" s="8"/>
      <c r="D41" s="8">
        <v>1</v>
      </c>
      <c r="E41" s="8">
        <v>9</v>
      </c>
      <c r="F41" s="8">
        <v>21</v>
      </c>
      <c r="G41" s="8">
        <v>12</v>
      </c>
      <c r="H41" s="8">
        <v>0</v>
      </c>
      <c r="I41" s="8">
        <v>1</v>
      </c>
      <c r="J41" s="8">
        <v>0</v>
      </c>
      <c r="K41" s="8">
        <v>0</v>
      </c>
      <c r="L41" s="8">
        <v>0</v>
      </c>
    </row>
    <row r="42" spans="1:12">
      <c r="A42" s="11" t="s">
        <v>574</v>
      </c>
      <c r="B42" s="11" t="s">
        <v>565</v>
      </c>
      <c r="C42" s="11">
        <v>3</v>
      </c>
      <c r="D42" s="11">
        <f t="shared" ref="D42:L42" si="9">SUM(D43)</f>
        <v>0</v>
      </c>
      <c r="E42" s="11">
        <f t="shared" si="9"/>
        <v>0</v>
      </c>
      <c r="F42" s="11">
        <f t="shared" si="9"/>
        <v>0</v>
      </c>
      <c r="G42" s="11">
        <f t="shared" si="9"/>
        <v>1</v>
      </c>
      <c r="H42" s="11">
        <f t="shared" si="9"/>
        <v>4</v>
      </c>
      <c r="I42" s="11">
        <f t="shared" si="9"/>
        <v>4</v>
      </c>
      <c r="J42" s="11">
        <f t="shared" si="9"/>
        <v>0</v>
      </c>
      <c r="K42" s="11">
        <f t="shared" si="9"/>
        <v>0</v>
      </c>
      <c r="L42" s="11">
        <f t="shared" si="9"/>
        <v>0</v>
      </c>
    </row>
    <row r="43" spans="1:12">
      <c r="A43" s="8"/>
      <c r="B43" s="8">
        <v>15</v>
      </c>
      <c r="C43" s="8"/>
      <c r="D43" s="8">
        <v>0</v>
      </c>
      <c r="E43" s="8">
        <v>0</v>
      </c>
      <c r="F43" s="8">
        <v>0</v>
      </c>
      <c r="G43" s="8">
        <v>1</v>
      </c>
      <c r="H43" s="8">
        <v>4</v>
      </c>
      <c r="I43" s="8">
        <v>4</v>
      </c>
      <c r="J43" s="8">
        <v>0</v>
      </c>
      <c r="K43" s="8">
        <v>0</v>
      </c>
      <c r="L43" s="8">
        <v>0</v>
      </c>
    </row>
    <row r="44" spans="1:12">
      <c r="A44" s="11" t="s">
        <v>575</v>
      </c>
      <c r="B44" s="11" t="s">
        <v>565</v>
      </c>
      <c r="C44" s="11">
        <v>3</v>
      </c>
      <c r="D44" s="11">
        <f t="shared" ref="D44:L44" si="10">SUM(D45:D48)</f>
        <v>5</v>
      </c>
      <c r="E44" s="11">
        <f t="shared" si="10"/>
        <v>1</v>
      </c>
      <c r="F44" s="11">
        <f t="shared" si="10"/>
        <v>2</v>
      </c>
      <c r="G44" s="11">
        <f t="shared" si="10"/>
        <v>0</v>
      </c>
      <c r="H44" s="11">
        <f t="shared" si="10"/>
        <v>0</v>
      </c>
      <c r="I44" s="11">
        <f t="shared" si="10"/>
        <v>0</v>
      </c>
      <c r="J44" s="11">
        <f t="shared" si="10"/>
        <v>0</v>
      </c>
      <c r="K44" s="11">
        <f t="shared" si="10"/>
        <v>0</v>
      </c>
      <c r="L44" s="11">
        <f t="shared" si="10"/>
        <v>0</v>
      </c>
    </row>
    <row r="45" spans="1:12">
      <c r="A45" s="8"/>
      <c r="B45" s="8">
        <v>15</v>
      </c>
      <c r="C45" s="8"/>
      <c r="D45" s="8">
        <v>1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</row>
    <row r="46" spans="1:12">
      <c r="A46" s="8"/>
      <c r="B46" s="8">
        <v>16</v>
      </c>
      <c r="C46" s="8"/>
      <c r="D46" s="8">
        <v>3</v>
      </c>
      <c r="E46" s="8">
        <v>1</v>
      </c>
      <c r="F46" s="8">
        <v>1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</row>
    <row r="47" spans="1:12">
      <c r="A47" s="8"/>
      <c r="B47" s="8">
        <v>17</v>
      </c>
      <c r="C47" s="8"/>
      <c r="D47" s="8">
        <v>0</v>
      </c>
      <c r="E47" s="8">
        <v>0</v>
      </c>
      <c r="F47" s="8">
        <v>1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</row>
    <row r="48" spans="1:12">
      <c r="A48" s="8"/>
      <c r="B48" s="8">
        <v>19</v>
      </c>
      <c r="C48" s="8"/>
      <c r="D48" s="8">
        <v>1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spans="1:12">
      <c r="A49" s="11" t="s">
        <v>576</v>
      </c>
      <c r="B49" s="11" t="s">
        <v>565</v>
      </c>
      <c r="C49" s="11">
        <v>3</v>
      </c>
      <c r="D49" s="11">
        <f t="shared" ref="D49:L49" si="11">SUM(D50:D51)</f>
        <v>0</v>
      </c>
      <c r="E49" s="11">
        <f t="shared" si="11"/>
        <v>0</v>
      </c>
      <c r="F49" s="11">
        <f t="shared" si="11"/>
        <v>1</v>
      </c>
      <c r="G49" s="11">
        <f t="shared" si="11"/>
        <v>1</v>
      </c>
      <c r="H49" s="11">
        <f t="shared" si="11"/>
        <v>0</v>
      </c>
      <c r="I49" s="11">
        <f t="shared" si="11"/>
        <v>0</v>
      </c>
      <c r="J49" s="11">
        <f t="shared" si="11"/>
        <v>0</v>
      </c>
      <c r="K49" s="11">
        <f t="shared" si="11"/>
        <v>0</v>
      </c>
      <c r="L49" s="11">
        <f t="shared" si="11"/>
        <v>0</v>
      </c>
    </row>
    <row r="50" spans="1:12">
      <c r="A50" s="8"/>
      <c r="B50" s="8">
        <v>17</v>
      </c>
      <c r="C50" s="8"/>
      <c r="D50" s="8">
        <v>0</v>
      </c>
      <c r="E50" s="8">
        <v>0</v>
      </c>
      <c r="F50" s="8">
        <v>1</v>
      </c>
      <c r="G50" s="8">
        <v>1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spans="1:12">
      <c r="A51" s="8"/>
      <c r="B51" s="8">
        <v>19</v>
      </c>
      <c r="C51" s="8"/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spans="1:12">
      <c r="A52" s="11" t="s">
        <v>577</v>
      </c>
      <c r="B52" s="11" t="s">
        <v>565</v>
      </c>
      <c r="C52" s="11">
        <v>3</v>
      </c>
      <c r="D52" s="11">
        <f t="shared" ref="D52:L52" si="12">SUM(D53)</f>
        <v>0</v>
      </c>
      <c r="E52" s="11">
        <f t="shared" si="12"/>
        <v>0</v>
      </c>
      <c r="F52" s="11">
        <f t="shared" si="12"/>
        <v>2</v>
      </c>
      <c r="G52" s="11">
        <f t="shared" si="12"/>
        <v>0</v>
      </c>
      <c r="H52" s="11">
        <f t="shared" si="12"/>
        <v>0</v>
      </c>
      <c r="I52" s="11">
        <f t="shared" si="12"/>
        <v>0</v>
      </c>
      <c r="J52" s="11">
        <f t="shared" si="12"/>
        <v>0</v>
      </c>
      <c r="K52" s="11">
        <f t="shared" si="12"/>
        <v>0</v>
      </c>
      <c r="L52" s="11">
        <f t="shared" si="12"/>
        <v>0</v>
      </c>
    </row>
    <row r="53" spans="1:12">
      <c r="A53" s="8"/>
      <c r="B53" s="8">
        <v>15</v>
      </c>
      <c r="C53" s="8"/>
      <c r="D53" s="8">
        <v>0</v>
      </c>
      <c r="E53" s="8">
        <v>0</v>
      </c>
      <c r="F53" s="8">
        <v>2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spans="1:12">
      <c r="A54" s="11" t="s">
        <v>578</v>
      </c>
      <c r="B54" s="11" t="s">
        <v>565</v>
      </c>
      <c r="C54" s="11">
        <v>3</v>
      </c>
      <c r="D54" s="11">
        <f t="shared" ref="D54:L54" si="13">SUM(D55:D57)</f>
        <v>6</v>
      </c>
      <c r="E54" s="11">
        <f t="shared" si="13"/>
        <v>10</v>
      </c>
      <c r="F54" s="11">
        <f t="shared" si="13"/>
        <v>32</v>
      </c>
      <c r="G54" s="11">
        <f t="shared" si="13"/>
        <v>20</v>
      </c>
      <c r="H54" s="11">
        <f t="shared" si="13"/>
        <v>1</v>
      </c>
      <c r="I54" s="11">
        <f t="shared" si="13"/>
        <v>0</v>
      </c>
      <c r="J54" s="11">
        <f t="shared" si="13"/>
        <v>2</v>
      </c>
      <c r="K54" s="11">
        <f t="shared" si="13"/>
        <v>0</v>
      </c>
      <c r="L54" s="11">
        <f t="shared" si="13"/>
        <v>0</v>
      </c>
    </row>
    <row r="55" spans="1:12">
      <c r="A55" s="8"/>
      <c r="B55" s="8">
        <v>12</v>
      </c>
      <c r="C55" s="8"/>
      <c r="D55" s="8">
        <v>0</v>
      </c>
      <c r="E55" s="8">
        <v>0</v>
      </c>
      <c r="F55" s="8">
        <v>0</v>
      </c>
      <c r="G55" s="8">
        <v>1</v>
      </c>
      <c r="H55" s="8">
        <v>1</v>
      </c>
      <c r="I55" s="8">
        <v>0</v>
      </c>
      <c r="J55" s="8">
        <v>2</v>
      </c>
      <c r="K55" s="8">
        <v>0</v>
      </c>
      <c r="L55" s="8">
        <v>0</v>
      </c>
    </row>
    <row r="56" spans="1:12">
      <c r="A56" s="8" t="s">
        <v>1125</v>
      </c>
      <c r="B56" s="8">
        <v>16</v>
      </c>
      <c r="C56" s="8"/>
      <c r="D56" s="8">
        <v>3</v>
      </c>
      <c r="E56" s="8">
        <v>6</v>
      </c>
      <c r="F56" s="8">
        <v>17</v>
      </c>
      <c r="G56" s="8">
        <v>19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</row>
    <row r="57" spans="1:12">
      <c r="A57" s="8"/>
      <c r="B57" s="8">
        <v>17</v>
      </c>
      <c r="C57" s="8"/>
      <c r="D57" s="8">
        <v>3</v>
      </c>
      <c r="E57" s="8">
        <v>4</v>
      </c>
      <c r="F57" s="8">
        <v>15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</row>
    <row r="58" spans="1:12">
      <c r="A58" s="11" t="s">
        <v>579</v>
      </c>
      <c r="B58" s="11" t="s">
        <v>565</v>
      </c>
      <c r="C58" s="11">
        <v>1</v>
      </c>
      <c r="D58" s="11">
        <f t="shared" ref="D58:L58" si="14">SUM(D59:D66)</f>
        <v>6</v>
      </c>
      <c r="E58" s="11">
        <f t="shared" si="14"/>
        <v>40</v>
      </c>
      <c r="F58" s="11">
        <f t="shared" si="14"/>
        <v>28</v>
      </c>
      <c r="G58" s="11">
        <f t="shared" si="14"/>
        <v>19</v>
      </c>
      <c r="H58" s="11">
        <f t="shared" si="14"/>
        <v>4</v>
      </c>
      <c r="I58" s="11">
        <f t="shared" si="14"/>
        <v>0</v>
      </c>
      <c r="J58" s="11">
        <f t="shared" si="14"/>
        <v>7</v>
      </c>
      <c r="K58" s="11">
        <f t="shared" si="14"/>
        <v>2</v>
      </c>
      <c r="L58" s="11">
        <f t="shared" si="14"/>
        <v>3</v>
      </c>
    </row>
    <row r="59" spans="1:12">
      <c r="A59" s="8"/>
      <c r="B59" s="8">
        <v>13</v>
      </c>
      <c r="C59" s="8"/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1</v>
      </c>
    </row>
    <row r="60" spans="1:12">
      <c r="A60" s="8"/>
      <c r="B60" s="8">
        <v>14</v>
      </c>
      <c r="C60" s="8"/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</row>
    <row r="61" spans="1:12">
      <c r="A61" s="8"/>
      <c r="B61" s="8">
        <v>15</v>
      </c>
      <c r="C61" s="8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2</v>
      </c>
      <c r="K61" s="8">
        <v>0</v>
      </c>
      <c r="L61" s="8">
        <v>2</v>
      </c>
    </row>
    <row r="62" spans="1:12">
      <c r="A62" s="8"/>
      <c r="B62" s="8">
        <v>16</v>
      </c>
      <c r="C62" s="8"/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4</v>
      </c>
      <c r="K62" s="8">
        <v>2</v>
      </c>
      <c r="L62" s="8">
        <v>0</v>
      </c>
    </row>
    <row r="63" spans="1:12">
      <c r="A63" s="8"/>
      <c r="B63" s="8">
        <v>17</v>
      </c>
      <c r="C63" s="8"/>
      <c r="D63" s="8">
        <v>0</v>
      </c>
      <c r="E63" s="8">
        <v>0</v>
      </c>
      <c r="F63" s="8">
        <v>0</v>
      </c>
      <c r="G63" s="8">
        <v>1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</row>
    <row r="64" spans="1:12">
      <c r="A64" s="8"/>
      <c r="B64" s="8">
        <v>18</v>
      </c>
      <c r="C64" s="8"/>
      <c r="D64" s="8">
        <v>0</v>
      </c>
      <c r="E64" s="8">
        <v>0</v>
      </c>
      <c r="F64" s="8">
        <v>0</v>
      </c>
      <c r="G64" s="8">
        <v>1</v>
      </c>
      <c r="H64" s="8">
        <v>1</v>
      </c>
      <c r="I64" s="8">
        <v>0</v>
      </c>
      <c r="J64" s="8">
        <v>1</v>
      </c>
      <c r="K64" s="8">
        <v>0</v>
      </c>
      <c r="L64" s="8">
        <v>0</v>
      </c>
    </row>
    <row r="65" spans="1:12">
      <c r="A65" s="8" t="s">
        <v>1001</v>
      </c>
      <c r="B65" s="8">
        <v>19</v>
      </c>
      <c r="C65" s="8"/>
      <c r="D65" s="8">
        <v>0</v>
      </c>
      <c r="E65" s="8">
        <v>1</v>
      </c>
      <c r="F65" s="8">
        <v>6</v>
      </c>
      <c r="G65" s="8">
        <v>16</v>
      </c>
      <c r="H65" s="8">
        <v>3</v>
      </c>
      <c r="I65" s="8">
        <v>0</v>
      </c>
      <c r="J65" s="8">
        <v>0</v>
      </c>
      <c r="K65" s="8">
        <v>0</v>
      </c>
      <c r="L65" s="8">
        <v>0</v>
      </c>
    </row>
    <row r="66" spans="1:12">
      <c r="A66" s="8" t="s">
        <v>1126</v>
      </c>
      <c r="B66" s="8">
        <v>20</v>
      </c>
      <c r="C66" s="8"/>
      <c r="D66" s="8">
        <v>6</v>
      </c>
      <c r="E66" s="8">
        <v>39</v>
      </c>
      <c r="F66" s="8">
        <v>22</v>
      </c>
      <c r="G66" s="8">
        <v>1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</row>
    <row r="67" spans="1:12">
      <c r="A67" s="11" t="s">
        <v>580</v>
      </c>
      <c r="B67" s="11" t="s">
        <v>565</v>
      </c>
      <c r="C67" s="11">
        <v>1</v>
      </c>
      <c r="D67" s="11">
        <f t="shared" ref="D67:L67" si="15">SUM(D68:D73)</f>
        <v>105</v>
      </c>
      <c r="E67" s="11">
        <f t="shared" si="15"/>
        <v>101</v>
      </c>
      <c r="F67" s="11">
        <f t="shared" si="15"/>
        <v>22</v>
      </c>
      <c r="G67" s="11">
        <f t="shared" si="15"/>
        <v>21</v>
      </c>
      <c r="H67" s="11">
        <f t="shared" si="15"/>
        <v>3</v>
      </c>
      <c r="I67" s="11">
        <f t="shared" si="15"/>
        <v>5</v>
      </c>
      <c r="J67" s="11">
        <f t="shared" si="15"/>
        <v>13</v>
      </c>
      <c r="K67" s="11">
        <f t="shared" si="15"/>
        <v>26</v>
      </c>
      <c r="L67" s="11">
        <f t="shared" si="15"/>
        <v>1</v>
      </c>
    </row>
    <row r="68" spans="1:12">
      <c r="A68" s="8"/>
      <c r="B68" s="8">
        <v>4</v>
      </c>
      <c r="C68" s="8"/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13</v>
      </c>
      <c r="K68" s="8">
        <v>26</v>
      </c>
      <c r="L68" s="8">
        <v>1</v>
      </c>
    </row>
    <row r="69" spans="1:12">
      <c r="A69" s="8"/>
      <c r="B69" s="8">
        <v>15</v>
      </c>
      <c r="C69" s="8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4</v>
      </c>
      <c r="J69" s="8">
        <v>0</v>
      </c>
      <c r="K69" s="8">
        <v>0</v>
      </c>
      <c r="L69" s="8">
        <v>0</v>
      </c>
    </row>
    <row r="70" spans="1:12">
      <c r="A70" s="8"/>
      <c r="B70" s="8">
        <v>17</v>
      </c>
      <c r="C70" s="8"/>
      <c r="D70" s="8">
        <v>0</v>
      </c>
      <c r="E70" s="8">
        <v>1</v>
      </c>
      <c r="F70" s="8">
        <v>1</v>
      </c>
      <c r="G70" s="8">
        <v>2</v>
      </c>
      <c r="H70" s="8">
        <v>1</v>
      </c>
      <c r="I70" s="8">
        <v>1</v>
      </c>
      <c r="J70" s="8">
        <v>0</v>
      </c>
      <c r="K70" s="8">
        <v>0</v>
      </c>
      <c r="L70" s="8">
        <v>0</v>
      </c>
    </row>
    <row r="71" spans="1:12">
      <c r="A71" s="8"/>
      <c r="B71" s="8">
        <v>18</v>
      </c>
      <c r="C71" s="8"/>
      <c r="D71" s="8">
        <v>6</v>
      </c>
      <c r="E71" s="8">
        <v>4</v>
      </c>
      <c r="F71" s="8">
        <v>6</v>
      </c>
      <c r="G71" s="8">
        <v>8</v>
      </c>
      <c r="H71" s="8">
        <v>2</v>
      </c>
      <c r="I71" s="8">
        <v>0</v>
      </c>
      <c r="J71" s="8">
        <v>0</v>
      </c>
      <c r="K71" s="8">
        <v>0</v>
      </c>
      <c r="L71" s="8">
        <v>0</v>
      </c>
    </row>
    <row r="72" spans="1:12">
      <c r="A72" s="8" t="s">
        <v>1127</v>
      </c>
      <c r="B72" s="8">
        <v>19</v>
      </c>
      <c r="C72" s="8"/>
      <c r="D72" s="8">
        <v>8</v>
      </c>
      <c r="E72" s="8">
        <v>0</v>
      </c>
      <c r="F72" s="8">
        <v>3</v>
      </c>
      <c r="G72" s="8">
        <v>11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</row>
    <row r="73" spans="1:12">
      <c r="A73" s="8"/>
      <c r="B73" s="8">
        <v>20</v>
      </c>
      <c r="C73" s="8"/>
      <c r="D73" s="8">
        <v>91</v>
      </c>
      <c r="E73" s="8">
        <v>96</v>
      </c>
      <c r="F73" s="8">
        <v>12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</row>
    <row r="74" spans="1:12">
      <c r="A74" s="11" t="s">
        <v>581</v>
      </c>
      <c r="B74" s="11" t="s">
        <v>565</v>
      </c>
      <c r="C74" s="11">
        <v>1</v>
      </c>
      <c r="D74" s="11">
        <f t="shared" ref="D74:L74" si="16">SUM(D75:D78)</f>
        <v>36</v>
      </c>
      <c r="E74" s="11">
        <f t="shared" si="16"/>
        <v>42</v>
      </c>
      <c r="F74" s="11">
        <f t="shared" si="16"/>
        <v>21</v>
      </c>
      <c r="G74" s="11">
        <f t="shared" si="16"/>
        <v>7</v>
      </c>
      <c r="H74" s="11">
        <f t="shared" si="16"/>
        <v>36</v>
      </c>
      <c r="I74" s="11">
        <f t="shared" si="16"/>
        <v>27</v>
      </c>
      <c r="J74" s="11">
        <f t="shared" si="16"/>
        <v>16</v>
      </c>
      <c r="K74" s="11">
        <f t="shared" si="16"/>
        <v>3</v>
      </c>
      <c r="L74" s="11">
        <f t="shared" si="16"/>
        <v>0</v>
      </c>
    </row>
    <row r="75" spans="1:12">
      <c r="A75" s="8"/>
      <c r="B75" s="93" t="s">
        <v>832</v>
      </c>
      <c r="C75" s="8"/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4</v>
      </c>
      <c r="J75" s="8">
        <v>14</v>
      </c>
      <c r="K75" s="8">
        <v>3</v>
      </c>
      <c r="L75" s="8">
        <v>0</v>
      </c>
    </row>
    <row r="76" spans="1:12">
      <c r="A76" s="8" t="s">
        <v>1057</v>
      </c>
      <c r="B76" s="8">
        <v>18</v>
      </c>
      <c r="C76" s="8"/>
      <c r="D76" s="8">
        <v>0</v>
      </c>
      <c r="E76" s="8">
        <v>0</v>
      </c>
      <c r="F76" s="8">
        <v>0</v>
      </c>
      <c r="G76" s="8">
        <v>2</v>
      </c>
      <c r="H76" s="8">
        <v>35</v>
      </c>
      <c r="I76" s="8">
        <v>23</v>
      </c>
      <c r="J76" s="8">
        <v>2</v>
      </c>
      <c r="K76" s="8">
        <v>0</v>
      </c>
      <c r="L76" s="8">
        <v>0</v>
      </c>
    </row>
    <row r="77" spans="1:12">
      <c r="A77" s="8"/>
      <c r="B77" s="8">
        <v>19</v>
      </c>
      <c r="C77" s="8"/>
      <c r="D77" s="8">
        <v>0</v>
      </c>
      <c r="E77" s="8">
        <v>1</v>
      </c>
      <c r="F77" s="8">
        <v>16</v>
      </c>
      <c r="G77" s="8">
        <v>5</v>
      </c>
      <c r="H77" s="8">
        <v>1</v>
      </c>
      <c r="I77" s="8">
        <v>0</v>
      </c>
      <c r="J77" s="8">
        <v>0</v>
      </c>
      <c r="K77" s="8">
        <v>0</v>
      </c>
      <c r="L77" s="8">
        <v>0</v>
      </c>
    </row>
    <row r="78" spans="1:12">
      <c r="A78" s="8"/>
      <c r="B78" s="8">
        <v>20</v>
      </c>
      <c r="C78" s="8"/>
      <c r="D78" s="8">
        <v>36</v>
      </c>
      <c r="E78" s="8">
        <v>41</v>
      </c>
      <c r="F78" s="8">
        <v>5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</row>
    <row r="79" spans="1:12">
      <c r="A79" s="11" t="s">
        <v>582</v>
      </c>
      <c r="B79" s="11" t="s">
        <v>565</v>
      </c>
      <c r="C79" s="11">
        <v>1</v>
      </c>
      <c r="D79" s="11">
        <f t="shared" ref="D79:L79" si="17">SUM(D80:D82)</f>
        <v>0</v>
      </c>
      <c r="E79" s="11">
        <f t="shared" si="17"/>
        <v>0</v>
      </c>
      <c r="F79" s="11">
        <f t="shared" si="17"/>
        <v>0</v>
      </c>
      <c r="G79" s="11">
        <f t="shared" si="17"/>
        <v>0</v>
      </c>
      <c r="H79" s="11">
        <f t="shared" si="17"/>
        <v>7</v>
      </c>
      <c r="I79" s="11">
        <f t="shared" si="17"/>
        <v>17</v>
      </c>
      <c r="J79" s="11">
        <f t="shared" si="17"/>
        <v>1</v>
      </c>
      <c r="K79" s="11">
        <f t="shared" si="17"/>
        <v>1</v>
      </c>
      <c r="L79" s="11">
        <f t="shared" si="17"/>
        <v>0</v>
      </c>
    </row>
    <row r="80" spans="1:12">
      <c r="A80" s="8"/>
      <c r="B80" s="8">
        <v>4</v>
      </c>
      <c r="C80" s="8"/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</v>
      </c>
      <c r="K80" s="8">
        <v>1</v>
      </c>
      <c r="L80" s="8">
        <v>0</v>
      </c>
    </row>
    <row r="81" spans="1:12">
      <c r="A81" s="8"/>
      <c r="B81" s="8">
        <v>15</v>
      </c>
      <c r="C81" s="8"/>
      <c r="D81" s="8">
        <v>0</v>
      </c>
      <c r="E81" s="8">
        <v>0</v>
      </c>
      <c r="F81" s="8">
        <v>0</v>
      </c>
      <c r="G81" s="8">
        <v>0</v>
      </c>
      <c r="H81" s="8">
        <v>5</v>
      </c>
      <c r="I81" s="8">
        <v>15</v>
      </c>
      <c r="J81" s="8">
        <v>0</v>
      </c>
      <c r="K81" s="8">
        <v>0</v>
      </c>
      <c r="L81" s="8">
        <v>0</v>
      </c>
    </row>
    <row r="82" spans="1:12">
      <c r="A82" s="8"/>
      <c r="B82" s="8">
        <v>16</v>
      </c>
      <c r="C82" s="8"/>
      <c r="D82" s="8">
        <v>0</v>
      </c>
      <c r="E82" s="8">
        <v>0</v>
      </c>
      <c r="F82" s="8">
        <v>0</v>
      </c>
      <c r="G82" s="8">
        <v>0</v>
      </c>
      <c r="H82" s="8">
        <v>2</v>
      </c>
      <c r="I82" s="8">
        <v>2</v>
      </c>
      <c r="J82" s="8">
        <v>0</v>
      </c>
      <c r="K82" s="8">
        <v>0</v>
      </c>
      <c r="L82" s="8">
        <v>0</v>
      </c>
    </row>
    <row r="83" spans="1:12">
      <c r="A83" s="11" t="s">
        <v>583</v>
      </c>
      <c r="B83" s="11" t="s">
        <v>565</v>
      </c>
      <c r="C83" s="11">
        <v>1</v>
      </c>
      <c r="D83" s="11">
        <f t="shared" ref="D83:L83" si="18">SUM(D84:D90)</f>
        <v>41</v>
      </c>
      <c r="E83" s="11">
        <f t="shared" si="18"/>
        <v>92</v>
      </c>
      <c r="F83" s="11">
        <f t="shared" si="18"/>
        <v>22</v>
      </c>
      <c r="G83" s="11">
        <f t="shared" si="18"/>
        <v>52</v>
      </c>
      <c r="H83" s="11">
        <f t="shared" si="18"/>
        <v>33</v>
      </c>
      <c r="I83" s="11">
        <f t="shared" si="18"/>
        <v>69</v>
      </c>
      <c r="J83" s="11">
        <f t="shared" si="18"/>
        <v>42</v>
      </c>
      <c r="K83" s="11">
        <f t="shared" si="18"/>
        <v>6</v>
      </c>
      <c r="L83" s="11">
        <f t="shared" si="18"/>
        <v>1</v>
      </c>
    </row>
    <row r="84" spans="1:12">
      <c r="A84" s="8"/>
      <c r="B84" s="8">
        <v>14</v>
      </c>
      <c r="C84" s="8"/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1</v>
      </c>
      <c r="K84" s="8">
        <v>0</v>
      </c>
      <c r="L84" s="8">
        <v>1</v>
      </c>
    </row>
    <row r="85" spans="1:12">
      <c r="A85" s="8"/>
      <c r="B85" s="8">
        <v>15</v>
      </c>
      <c r="C85" s="8"/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3</v>
      </c>
      <c r="K85" s="8">
        <v>4</v>
      </c>
      <c r="L85" s="8">
        <v>0</v>
      </c>
    </row>
    <row r="86" spans="1:12">
      <c r="A86" s="8"/>
      <c r="B86" s="8">
        <v>16</v>
      </c>
      <c r="C86" s="8"/>
      <c r="D86" s="8">
        <v>0</v>
      </c>
      <c r="E86" s="8">
        <v>0</v>
      </c>
      <c r="F86" s="8">
        <v>6</v>
      </c>
      <c r="G86" s="8">
        <v>7</v>
      </c>
      <c r="H86" s="8">
        <v>2</v>
      </c>
      <c r="I86" s="8">
        <v>13</v>
      </c>
      <c r="J86" s="8">
        <v>31</v>
      </c>
      <c r="K86" s="8">
        <v>2</v>
      </c>
      <c r="L86" s="8">
        <v>0</v>
      </c>
    </row>
    <row r="87" spans="1:12">
      <c r="A87" s="8"/>
      <c r="B87" s="8">
        <v>17</v>
      </c>
      <c r="C87" s="8"/>
      <c r="D87" s="8">
        <v>0</v>
      </c>
      <c r="E87" s="8">
        <v>1</v>
      </c>
      <c r="F87" s="8">
        <v>2</v>
      </c>
      <c r="G87" s="8">
        <v>3</v>
      </c>
      <c r="H87" s="8">
        <v>2</v>
      </c>
      <c r="I87" s="8">
        <v>4</v>
      </c>
      <c r="J87" s="8">
        <v>4</v>
      </c>
      <c r="K87" s="8">
        <v>0</v>
      </c>
      <c r="L87" s="8">
        <v>0</v>
      </c>
    </row>
    <row r="88" spans="1:12">
      <c r="A88" s="8"/>
      <c r="B88" s="8">
        <v>18</v>
      </c>
      <c r="C88" s="8"/>
      <c r="D88" s="8">
        <v>0</v>
      </c>
      <c r="E88" s="8">
        <v>0</v>
      </c>
      <c r="F88" s="8">
        <v>1</v>
      </c>
      <c r="G88" s="8">
        <v>2</v>
      </c>
      <c r="H88" s="8">
        <v>21</v>
      </c>
      <c r="I88" s="8">
        <v>51</v>
      </c>
      <c r="J88" s="8">
        <v>3</v>
      </c>
      <c r="K88" s="8">
        <v>0</v>
      </c>
      <c r="L88" s="8">
        <v>0</v>
      </c>
    </row>
    <row r="89" spans="1:12">
      <c r="A89" s="8" t="s">
        <v>1129</v>
      </c>
      <c r="B89" s="8">
        <v>19</v>
      </c>
      <c r="C89" s="8"/>
      <c r="D89" s="8">
        <v>0</v>
      </c>
      <c r="E89" s="8">
        <v>0</v>
      </c>
      <c r="F89" s="8">
        <v>13</v>
      </c>
      <c r="G89" s="8">
        <v>40</v>
      </c>
      <c r="H89" s="8">
        <v>8</v>
      </c>
      <c r="I89" s="8">
        <v>1</v>
      </c>
      <c r="J89" s="8">
        <v>0</v>
      </c>
      <c r="K89" s="8">
        <v>0</v>
      </c>
      <c r="L89" s="8">
        <v>0</v>
      </c>
    </row>
    <row r="90" spans="1:12">
      <c r="A90" s="8" t="s">
        <v>1128</v>
      </c>
      <c r="B90" s="8">
        <v>20</v>
      </c>
      <c r="C90" s="8"/>
      <c r="D90" s="8">
        <v>41</v>
      </c>
      <c r="E90" s="8">
        <v>91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</row>
    <row r="91" spans="1:12">
      <c r="A91" s="11" t="s">
        <v>584</v>
      </c>
      <c r="B91" s="11" t="s">
        <v>565</v>
      </c>
      <c r="C91" s="11">
        <v>1</v>
      </c>
      <c r="D91" s="11">
        <f t="shared" ref="D91:L91" si="19">SUM(D92:D93)</f>
        <v>0</v>
      </c>
      <c r="E91" s="11">
        <f t="shared" si="19"/>
        <v>0</v>
      </c>
      <c r="F91" s="11">
        <f t="shared" si="19"/>
        <v>0</v>
      </c>
      <c r="G91" s="11">
        <f t="shared" si="19"/>
        <v>2</v>
      </c>
      <c r="H91" s="11">
        <f t="shared" si="19"/>
        <v>12</v>
      </c>
      <c r="I91" s="11">
        <f t="shared" si="19"/>
        <v>16</v>
      </c>
      <c r="J91" s="11">
        <f t="shared" si="19"/>
        <v>9</v>
      </c>
      <c r="K91" s="11">
        <f t="shared" si="19"/>
        <v>0</v>
      </c>
      <c r="L91" s="11">
        <f t="shared" si="19"/>
        <v>0</v>
      </c>
    </row>
    <row r="92" spans="1:12">
      <c r="A92" s="8"/>
      <c r="B92" s="8">
        <v>15</v>
      </c>
      <c r="C92" s="8"/>
      <c r="D92" s="8">
        <v>0</v>
      </c>
      <c r="E92" s="8">
        <v>0</v>
      </c>
      <c r="F92" s="8">
        <v>0</v>
      </c>
      <c r="G92" s="8">
        <v>1</v>
      </c>
      <c r="H92" s="8">
        <v>0</v>
      </c>
      <c r="I92" s="8">
        <v>4</v>
      </c>
      <c r="J92" s="8">
        <v>9</v>
      </c>
      <c r="K92" s="8">
        <v>0</v>
      </c>
      <c r="L92" s="8">
        <v>0</v>
      </c>
    </row>
    <row r="93" spans="1:12">
      <c r="A93" s="8"/>
      <c r="B93" s="8">
        <v>16</v>
      </c>
      <c r="C93" s="8"/>
      <c r="D93" s="8">
        <v>0</v>
      </c>
      <c r="E93" s="8">
        <v>0</v>
      </c>
      <c r="F93" s="8">
        <v>0</v>
      </c>
      <c r="G93" s="8">
        <v>1</v>
      </c>
      <c r="H93" s="8">
        <v>12</v>
      </c>
      <c r="I93" s="8">
        <v>12</v>
      </c>
      <c r="J93" s="8">
        <v>0</v>
      </c>
      <c r="K93" s="8">
        <v>0</v>
      </c>
      <c r="L93" s="8">
        <v>0</v>
      </c>
    </row>
    <row r="94" spans="1:12">
      <c r="A94" s="11" t="s">
        <v>585</v>
      </c>
      <c r="B94" s="11" t="s">
        <v>565</v>
      </c>
      <c r="C94" s="11">
        <v>3</v>
      </c>
      <c r="D94" s="11">
        <f t="shared" ref="D94:L94" si="20">SUM(D95)</f>
        <v>2</v>
      </c>
      <c r="E94" s="11">
        <f t="shared" si="20"/>
        <v>0</v>
      </c>
      <c r="F94" s="11">
        <f t="shared" si="20"/>
        <v>3</v>
      </c>
      <c r="G94" s="11">
        <f t="shared" si="20"/>
        <v>2</v>
      </c>
      <c r="H94" s="11">
        <f t="shared" si="20"/>
        <v>1</v>
      </c>
      <c r="I94" s="11">
        <f t="shared" si="20"/>
        <v>0</v>
      </c>
      <c r="J94" s="11">
        <f t="shared" si="20"/>
        <v>0</v>
      </c>
      <c r="K94" s="11">
        <f t="shared" si="20"/>
        <v>0</v>
      </c>
      <c r="L94" s="11">
        <f t="shared" si="20"/>
        <v>0</v>
      </c>
    </row>
    <row r="95" spans="1:12">
      <c r="A95" s="8"/>
      <c r="B95" s="8">
        <v>15</v>
      </c>
      <c r="C95" s="8"/>
      <c r="D95" s="8">
        <v>2</v>
      </c>
      <c r="E95" s="8">
        <v>0</v>
      </c>
      <c r="F95" s="8">
        <v>3</v>
      </c>
      <c r="G95" s="8">
        <v>2</v>
      </c>
      <c r="H95" s="8">
        <v>1</v>
      </c>
      <c r="I95" s="8">
        <v>0</v>
      </c>
      <c r="J95" s="8">
        <v>0</v>
      </c>
      <c r="K95" s="8">
        <v>0</v>
      </c>
      <c r="L95" s="8">
        <v>0</v>
      </c>
    </row>
    <row r="96" spans="1:12">
      <c r="A96" s="11" t="s">
        <v>586</v>
      </c>
      <c r="B96" s="11" t="s">
        <v>565</v>
      </c>
      <c r="C96" s="11">
        <v>2</v>
      </c>
      <c r="D96" s="11">
        <f t="shared" ref="D96:L96" si="21">SUM(D97:D101)</f>
        <v>42</v>
      </c>
      <c r="E96" s="11">
        <f t="shared" si="21"/>
        <v>220</v>
      </c>
      <c r="F96" s="11">
        <f t="shared" si="21"/>
        <v>323</v>
      </c>
      <c r="G96" s="11">
        <f t="shared" si="21"/>
        <v>191</v>
      </c>
      <c r="H96" s="11">
        <f t="shared" si="21"/>
        <v>102</v>
      </c>
      <c r="I96" s="11">
        <f t="shared" si="21"/>
        <v>8</v>
      </c>
      <c r="J96" s="11">
        <f t="shared" si="21"/>
        <v>0</v>
      </c>
      <c r="K96" s="11">
        <f t="shared" si="21"/>
        <v>0</v>
      </c>
      <c r="L96" s="11">
        <f t="shared" si="21"/>
        <v>0</v>
      </c>
    </row>
    <row r="97" spans="1:12">
      <c r="A97" s="8"/>
      <c r="B97" s="8">
        <v>16</v>
      </c>
      <c r="C97" s="8"/>
      <c r="D97" s="8">
        <v>0</v>
      </c>
      <c r="E97" s="8">
        <v>1</v>
      </c>
      <c r="F97" s="8">
        <v>5</v>
      </c>
      <c r="G97" s="8">
        <v>3</v>
      </c>
      <c r="H97" s="8">
        <v>14</v>
      </c>
      <c r="I97" s="8">
        <v>5</v>
      </c>
      <c r="J97" s="8">
        <v>0</v>
      </c>
      <c r="K97" s="8">
        <v>0</v>
      </c>
      <c r="L97" s="8">
        <v>0</v>
      </c>
    </row>
    <row r="98" spans="1:12">
      <c r="A98" s="8" t="s">
        <v>1027</v>
      </c>
      <c r="B98" s="8">
        <v>17</v>
      </c>
      <c r="C98" s="8"/>
      <c r="D98" s="8">
        <v>0</v>
      </c>
      <c r="E98" s="8">
        <v>0</v>
      </c>
      <c r="F98" s="8">
        <v>0</v>
      </c>
      <c r="G98" s="8">
        <v>7</v>
      </c>
      <c r="H98" s="8">
        <v>27</v>
      </c>
      <c r="I98" s="8">
        <v>0</v>
      </c>
      <c r="J98" s="8">
        <v>0</v>
      </c>
      <c r="K98" s="8">
        <v>0</v>
      </c>
      <c r="L98" s="8">
        <v>0</v>
      </c>
    </row>
    <row r="99" spans="1:12">
      <c r="A99" s="8" t="s">
        <v>1028</v>
      </c>
      <c r="B99" s="8">
        <v>18</v>
      </c>
      <c r="C99" s="8"/>
      <c r="D99" s="8">
        <v>0</v>
      </c>
      <c r="E99" s="8">
        <v>5</v>
      </c>
      <c r="F99" s="8">
        <v>49</v>
      </c>
      <c r="G99" s="8">
        <v>41</v>
      </c>
      <c r="H99" s="8">
        <v>61</v>
      </c>
      <c r="I99" s="8">
        <v>3</v>
      </c>
      <c r="J99" s="8">
        <v>0</v>
      </c>
      <c r="K99" s="8">
        <v>0</v>
      </c>
      <c r="L99" s="8">
        <v>0</v>
      </c>
    </row>
    <row r="100" spans="1:12">
      <c r="A100" s="8" t="s">
        <v>1136</v>
      </c>
      <c r="B100" s="8">
        <v>19</v>
      </c>
      <c r="C100" s="8"/>
      <c r="D100" s="8">
        <v>0</v>
      </c>
      <c r="E100" s="8">
        <v>5</v>
      </c>
      <c r="F100" s="8">
        <v>125</v>
      </c>
      <c r="G100" s="8">
        <v>140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</row>
    <row r="101" spans="1:12">
      <c r="A101" s="8" t="s">
        <v>1135</v>
      </c>
      <c r="B101" s="8">
        <v>20</v>
      </c>
      <c r="C101" s="8"/>
      <c r="D101" s="8">
        <v>42</v>
      </c>
      <c r="E101" s="8">
        <v>209</v>
      </c>
      <c r="F101" s="8">
        <v>144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</row>
    <row r="102" spans="1:12">
      <c r="A102" s="11" t="s">
        <v>587</v>
      </c>
      <c r="B102" s="11" t="s">
        <v>565</v>
      </c>
      <c r="C102" s="11">
        <v>2</v>
      </c>
      <c r="D102" s="11">
        <f t="shared" ref="D102:L102" si="22">SUM(D103:D108)</f>
        <v>0</v>
      </c>
      <c r="E102" s="11">
        <f t="shared" si="22"/>
        <v>8</v>
      </c>
      <c r="F102" s="11">
        <f t="shared" si="22"/>
        <v>130</v>
      </c>
      <c r="G102" s="11">
        <f t="shared" si="22"/>
        <v>21</v>
      </c>
      <c r="H102" s="11">
        <f t="shared" si="22"/>
        <v>3</v>
      </c>
      <c r="I102" s="11">
        <f t="shared" si="22"/>
        <v>6</v>
      </c>
      <c r="J102" s="11">
        <f t="shared" si="22"/>
        <v>4</v>
      </c>
      <c r="K102" s="11">
        <f t="shared" si="22"/>
        <v>3</v>
      </c>
      <c r="L102" s="11">
        <f t="shared" si="22"/>
        <v>0</v>
      </c>
    </row>
    <row r="103" spans="1:12">
      <c r="A103" s="8"/>
      <c r="B103" s="8">
        <v>15</v>
      </c>
      <c r="C103" s="8"/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3</v>
      </c>
      <c r="K103" s="8">
        <v>0</v>
      </c>
      <c r="L103" s="8">
        <v>0</v>
      </c>
    </row>
    <row r="104" spans="1:12">
      <c r="A104" s="8"/>
      <c r="B104" s="8">
        <v>16</v>
      </c>
      <c r="C104" s="8"/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3</v>
      </c>
      <c r="J104" s="8">
        <v>0</v>
      </c>
      <c r="K104" s="8">
        <v>3</v>
      </c>
      <c r="L104" s="8">
        <v>0</v>
      </c>
    </row>
    <row r="105" spans="1:12">
      <c r="A105" s="8"/>
      <c r="B105" s="8">
        <v>17</v>
      </c>
      <c r="C105" s="8"/>
      <c r="D105" s="8">
        <v>0</v>
      </c>
      <c r="E105" s="8">
        <v>0</v>
      </c>
      <c r="F105" s="8">
        <v>0</v>
      </c>
      <c r="G105" s="8">
        <v>0</v>
      </c>
      <c r="H105" s="8">
        <v>1</v>
      </c>
      <c r="I105" s="8">
        <v>2</v>
      </c>
      <c r="J105" s="8">
        <v>1</v>
      </c>
      <c r="K105" s="8">
        <v>0</v>
      </c>
      <c r="L105" s="8">
        <v>0</v>
      </c>
    </row>
    <row r="106" spans="1:12">
      <c r="A106" s="8"/>
      <c r="B106" s="8">
        <v>18</v>
      </c>
      <c r="C106" s="8"/>
      <c r="D106" s="8">
        <v>0</v>
      </c>
      <c r="E106" s="8">
        <v>0</v>
      </c>
      <c r="F106" s="8">
        <v>0</v>
      </c>
      <c r="G106" s="8">
        <v>1</v>
      </c>
      <c r="H106" s="8">
        <v>1</v>
      </c>
      <c r="I106" s="8">
        <v>1</v>
      </c>
      <c r="J106" s="8">
        <v>0</v>
      </c>
      <c r="K106" s="8">
        <v>0</v>
      </c>
      <c r="L106" s="8">
        <v>0</v>
      </c>
    </row>
    <row r="107" spans="1:12">
      <c r="A107" s="8"/>
      <c r="B107" s="8">
        <v>19</v>
      </c>
      <c r="C107" s="8"/>
      <c r="D107" s="8">
        <v>0</v>
      </c>
      <c r="E107" s="8">
        <v>0</v>
      </c>
      <c r="F107" s="8">
        <v>5</v>
      </c>
      <c r="G107" s="8">
        <v>4</v>
      </c>
      <c r="H107" s="8">
        <v>1</v>
      </c>
      <c r="I107" s="8">
        <v>0</v>
      </c>
      <c r="J107" s="8">
        <v>0</v>
      </c>
      <c r="K107" s="8">
        <v>0</v>
      </c>
      <c r="L107" s="8">
        <v>0</v>
      </c>
    </row>
    <row r="108" spans="1:12">
      <c r="A108" s="8"/>
      <c r="B108" s="8">
        <v>20</v>
      </c>
      <c r="C108" s="8"/>
      <c r="D108" s="8">
        <v>0</v>
      </c>
      <c r="E108" s="8">
        <v>8</v>
      </c>
      <c r="F108" s="8">
        <v>125</v>
      </c>
      <c r="G108" s="8">
        <v>16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</row>
    <row r="109" spans="1:12">
      <c r="A109" s="11" t="s">
        <v>588</v>
      </c>
      <c r="B109" s="11" t="s">
        <v>565</v>
      </c>
      <c r="C109" s="11">
        <v>1</v>
      </c>
      <c r="D109" s="11">
        <f t="shared" ref="D109:L109" si="23">SUM(D110:D116)</f>
        <v>11</v>
      </c>
      <c r="E109" s="11">
        <f t="shared" si="23"/>
        <v>44</v>
      </c>
      <c r="F109" s="11">
        <f t="shared" si="23"/>
        <v>270</v>
      </c>
      <c r="G109" s="11">
        <f t="shared" si="23"/>
        <v>414</v>
      </c>
      <c r="H109" s="11">
        <f t="shared" si="23"/>
        <v>210</v>
      </c>
      <c r="I109" s="11">
        <f t="shared" si="23"/>
        <v>107</v>
      </c>
      <c r="J109" s="11">
        <f t="shared" si="23"/>
        <v>36</v>
      </c>
      <c r="K109" s="11">
        <f t="shared" si="23"/>
        <v>5</v>
      </c>
      <c r="L109" s="11">
        <f t="shared" si="23"/>
        <v>1</v>
      </c>
    </row>
    <row r="110" spans="1:12">
      <c r="A110" s="8"/>
      <c r="B110" s="8">
        <v>14</v>
      </c>
      <c r="C110" s="8"/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1</v>
      </c>
      <c r="K110" s="8">
        <v>2</v>
      </c>
      <c r="L110" s="8">
        <v>0</v>
      </c>
    </row>
    <row r="111" spans="1:12">
      <c r="A111" s="8"/>
      <c r="B111" s="8">
        <v>15</v>
      </c>
      <c r="C111" s="8"/>
      <c r="D111" s="8">
        <v>0</v>
      </c>
      <c r="E111" s="8">
        <v>0</v>
      </c>
      <c r="F111" s="8">
        <v>0</v>
      </c>
      <c r="G111" s="8">
        <v>0</v>
      </c>
      <c r="H111" s="8">
        <v>1</v>
      </c>
      <c r="I111" s="8">
        <v>0</v>
      </c>
      <c r="J111" s="8">
        <v>2</v>
      </c>
      <c r="K111" s="8">
        <v>0</v>
      </c>
      <c r="L111" s="8">
        <v>1</v>
      </c>
    </row>
    <row r="112" spans="1:12">
      <c r="A112" s="8"/>
      <c r="B112" s="8">
        <v>16</v>
      </c>
      <c r="C112" s="8"/>
      <c r="D112" s="8">
        <v>0</v>
      </c>
      <c r="E112" s="8">
        <v>0</v>
      </c>
      <c r="F112" s="8">
        <v>1</v>
      </c>
      <c r="G112" s="8">
        <v>7</v>
      </c>
      <c r="H112" s="8">
        <v>22</v>
      </c>
      <c r="I112" s="8">
        <v>29</v>
      </c>
      <c r="J112" s="8">
        <v>14</v>
      </c>
      <c r="K112" s="8">
        <v>3</v>
      </c>
      <c r="L112" s="8">
        <v>0</v>
      </c>
    </row>
    <row r="113" spans="1:12">
      <c r="A113" s="8"/>
      <c r="B113" s="8">
        <v>17</v>
      </c>
      <c r="C113" s="8"/>
      <c r="D113" s="8">
        <v>0</v>
      </c>
      <c r="E113" s="8">
        <v>1</v>
      </c>
      <c r="F113" s="8">
        <v>1</v>
      </c>
      <c r="G113" s="8">
        <v>4</v>
      </c>
      <c r="H113" s="8">
        <v>5</v>
      </c>
      <c r="I113" s="8">
        <v>25</v>
      </c>
      <c r="J113" s="8">
        <v>15</v>
      </c>
      <c r="K113" s="8">
        <v>0</v>
      </c>
      <c r="L113" s="8">
        <v>0</v>
      </c>
    </row>
    <row r="114" spans="1:12">
      <c r="A114" s="8" t="s">
        <v>1137</v>
      </c>
      <c r="B114" s="8">
        <v>18</v>
      </c>
      <c r="C114" s="8"/>
      <c r="D114" s="8">
        <v>1</v>
      </c>
      <c r="E114" s="8">
        <v>0</v>
      </c>
      <c r="F114" s="8">
        <v>16</v>
      </c>
      <c r="G114" s="8">
        <v>91</v>
      </c>
      <c r="H114" s="8">
        <v>77</v>
      </c>
      <c r="I114" s="8">
        <v>52</v>
      </c>
      <c r="J114" s="8">
        <v>4</v>
      </c>
      <c r="K114" s="8">
        <v>0</v>
      </c>
      <c r="L114" s="8">
        <v>0</v>
      </c>
    </row>
    <row r="115" spans="1:12">
      <c r="A115" s="8" t="s">
        <v>1139</v>
      </c>
      <c r="B115" s="8">
        <v>19</v>
      </c>
      <c r="C115" s="8"/>
      <c r="D115" s="8">
        <v>0</v>
      </c>
      <c r="E115" s="8">
        <v>0</v>
      </c>
      <c r="F115" s="8">
        <v>6</v>
      </c>
      <c r="G115" s="8">
        <v>155</v>
      </c>
      <c r="H115" s="8">
        <v>105</v>
      </c>
      <c r="I115" s="8">
        <v>1</v>
      </c>
      <c r="J115" s="8">
        <v>0</v>
      </c>
      <c r="K115" s="8">
        <v>0</v>
      </c>
      <c r="L115" s="8">
        <v>0</v>
      </c>
    </row>
    <row r="116" spans="1:12">
      <c r="A116" s="8" t="s">
        <v>1138</v>
      </c>
      <c r="B116" s="8">
        <v>20</v>
      </c>
      <c r="C116" s="8"/>
      <c r="D116" s="8">
        <v>10</v>
      </c>
      <c r="E116" s="8">
        <v>43</v>
      </c>
      <c r="F116" s="8">
        <v>246</v>
      </c>
      <c r="G116" s="8">
        <v>157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</row>
    <row r="117" spans="1:12">
      <c r="A117" s="11" t="s">
        <v>851</v>
      </c>
      <c r="B117" s="11" t="s">
        <v>565</v>
      </c>
      <c r="C117" s="11">
        <v>1</v>
      </c>
      <c r="D117" s="11">
        <f t="shared" ref="D117:L117" si="24">SUM(D118)</f>
        <v>0</v>
      </c>
      <c r="E117" s="11">
        <f t="shared" si="24"/>
        <v>0</v>
      </c>
      <c r="F117" s="11">
        <f t="shared" si="24"/>
        <v>0</v>
      </c>
      <c r="G117" s="11">
        <f t="shared" si="24"/>
        <v>0</v>
      </c>
      <c r="H117" s="11">
        <f t="shared" si="24"/>
        <v>0</v>
      </c>
      <c r="I117" s="11">
        <f t="shared" si="24"/>
        <v>0</v>
      </c>
      <c r="J117" s="11">
        <f t="shared" si="24"/>
        <v>0</v>
      </c>
      <c r="K117" s="11">
        <f t="shared" si="24"/>
        <v>4</v>
      </c>
      <c r="L117" s="11">
        <f t="shared" si="24"/>
        <v>0</v>
      </c>
    </row>
    <row r="118" spans="1:12">
      <c r="A118" s="8"/>
      <c r="B118" s="8">
        <v>4</v>
      </c>
      <c r="C118" s="8"/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4</v>
      </c>
      <c r="L118" s="8">
        <v>0</v>
      </c>
    </row>
    <row r="119" spans="1:12">
      <c r="A119" s="11" t="s">
        <v>589</v>
      </c>
      <c r="B119" s="11" t="s">
        <v>565</v>
      </c>
      <c r="C119" s="11">
        <v>2</v>
      </c>
      <c r="D119" s="11">
        <f t="shared" ref="D119:L119" si="25">SUM(D120:D124)</f>
        <v>44</v>
      </c>
      <c r="E119" s="11">
        <f t="shared" si="25"/>
        <v>171</v>
      </c>
      <c r="F119" s="11">
        <f t="shared" si="25"/>
        <v>49</v>
      </c>
      <c r="G119" s="11">
        <f t="shared" si="25"/>
        <v>9</v>
      </c>
      <c r="H119" s="11">
        <f t="shared" si="25"/>
        <v>8</v>
      </c>
      <c r="I119" s="11">
        <f t="shared" si="25"/>
        <v>16</v>
      </c>
      <c r="J119" s="11">
        <f t="shared" si="25"/>
        <v>1</v>
      </c>
      <c r="K119" s="11">
        <f t="shared" si="25"/>
        <v>0</v>
      </c>
      <c r="L119" s="11">
        <f t="shared" si="25"/>
        <v>0</v>
      </c>
    </row>
    <row r="120" spans="1:12">
      <c r="A120" s="8"/>
      <c r="B120" s="8">
        <v>16</v>
      </c>
      <c r="C120" s="8"/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8</v>
      </c>
      <c r="J120" s="8">
        <v>0</v>
      </c>
      <c r="K120" s="8">
        <v>0</v>
      </c>
      <c r="L120" s="8">
        <v>0</v>
      </c>
    </row>
    <row r="121" spans="1:12">
      <c r="A121" s="8"/>
      <c r="B121" s="8">
        <v>17</v>
      </c>
      <c r="C121" s="8"/>
      <c r="D121" s="8">
        <v>0</v>
      </c>
      <c r="E121" s="8">
        <v>0</v>
      </c>
      <c r="F121" s="8">
        <v>5</v>
      </c>
      <c r="G121" s="8">
        <v>4</v>
      </c>
      <c r="H121" s="8">
        <v>8</v>
      </c>
      <c r="I121" s="8">
        <v>8</v>
      </c>
      <c r="J121" s="8">
        <v>1</v>
      </c>
      <c r="K121" s="8">
        <v>0</v>
      </c>
      <c r="L121" s="8">
        <v>0</v>
      </c>
    </row>
    <row r="122" spans="1:12">
      <c r="A122" s="8"/>
      <c r="B122" s="8">
        <v>18</v>
      </c>
      <c r="C122" s="8"/>
      <c r="D122" s="8">
        <v>2</v>
      </c>
      <c r="E122" s="8">
        <v>1</v>
      </c>
      <c r="F122" s="8">
        <v>5</v>
      </c>
      <c r="G122" s="8">
        <v>5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</row>
    <row r="123" spans="1:12">
      <c r="A123" s="8"/>
      <c r="B123" s="8">
        <v>19</v>
      </c>
      <c r="C123" s="8"/>
      <c r="D123" s="8">
        <v>22</v>
      </c>
      <c r="E123" s="8">
        <v>91</v>
      </c>
      <c r="F123" s="8">
        <v>29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</row>
    <row r="124" spans="1:12">
      <c r="A124" s="8"/>
      <c r="B124" s="8">
        <v>20</v>
      </c>
      <c r="C124" s="8"/>
      <c r="D124" s="8">
        <v>20</v>
      </c>
      <c r="E124" s="8">
        <v>79</v>
      </c>
      <c r="F124" s="8">
        <v>10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</row>
    <row r="125" spans="1:12">
      <c r="A125" s="11" t="s">
        <v>590</v>
      </c>
      <c r="B125" s="11" t="s">
        <v>565</v>
      </c>
      <c r="C125" s="11">
        <v>1</v>
      </c>
      <c r="D125" s="11">
        <f t="shared" ref="D125:L125" si="26">SUM(D126:D130)</f>
        <v>21</v>
      </c>
      <c r="E125" s="11">
        <f t="shared" si="26"/>
        <v>52</v>
      </c>
      <c r="F125" s="11">
        <f t="shared" si="26"/>
        <v>192</v>
      </c>
      <c r="G125" s="11">
        <f t="shared" si="26"/>
        <v>7</v>
      </c>
      <c r="H125" s="11">
        <f t="shared" si="26"/>
        <v>30</v>
      </c>
      <c r="I125" s="11">
        <f t="shared" si="26"/>
        <v>21</v>
      </c>
      <c r="J125" s="11">
        <f t="shared" si="26"/>
        <v>13</v>
      </c>
      <c r="K125" s="11">
        <f t="shared" si="26"/>
        <v>1</v>
      </c>
      <c r="L125" s="11">
        <f t="shared" si="26"/>
        <v>0</v>
      </c>
    </row>
    <row r="126" spans="1:12">
      <c r="A126" s="8"/>
      <c r="B126" s="8">
        <v>15</v>
      </c>
      <c r="C126" s="8"/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1</v>
      </c>
      <c r="J126" s="8">
        <v>11</v>
      </c>
      <c r="K126" s="8">
        <v>1</v>
      </c>
      <c r="L126" s="8">
        <v>0</v>
      </c>
    </row>
    <row r="127" spans="1:12">
      <c r="A127" s="8"/>
      <c r="B127" s="8">
        <v>17</v>
      </c>
      <c r="C127" s="8"/>
      <c r="D127" s="8">
        <v>0</v>
      </c>
      <c r="E127" s="8">
        <v>0</v>
      </c>
      <c r="F127" s="8">
        <v>0</v>
      </c>
      <c r="G127" s="8">
        <v>0</v>
      </c>
      <c r="H127" s="8">
        <v>20</v>
      </c>
      <c r="I127" s="8">
        <v>20</v>
      </c>
      <c r="J127" s="8">
        <v>2</v>
      </c>
      <c r="K127" s="8">
        <v>0</v>
      </c>
      <c r="L127" s="8">
        <v>0</v>
      </c>
    </row>
    <row r="128" spans="1:12">
      <c r="A128" s="8" t="s">
        <v>1132</v>
      </c>
      <c r="B128" s="8">
        <v>18</v>
      </c>
      <c r="C128" s="8"/>
      <c r="D128" s="8">
        <v>0</v>
      </c>
      <c r="E128" s="8">
        <v>0</v>
      </c>
      <c r="F128" s="8">
        <v>8</v>
      </c>
      <c r="G128" s="8">
        <v>4</v>
      </c>
      <c r="H128" s="8">
        <v>10</v>
      </c>
      <c r="I128" s="8">
        <v>0</v>
      </c>
      <c r="J128" s="8">
        <v>0</v>
      </c>
      <c r="K128" s="8">
        <v>0</v>
      </c>
      <c r="L128" s="8">
        <v>0</v>
      </c>
    </row>
    <row r="129" spans="1:12">
      <c r="A129" s="8" t="s">
        <v>1131</v>
      </c>
      <c r="B129" s="8">
        <v>19</v>
      </c>
      <c r="C129" s="8"/>
      <c r="D129" s="8">
        <v>0</v>
      </c>
      <c r="E129" s="8">
        <v>1</v>
      </c>
      <c r="F129" s="8">
        <v>79</v>
      </c>
      <c r="G129" s="8">
        <v>1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</row>
    <row r="130" spans="1:12">
      <c r="A130" s="8" t="s">
        <v>1130</v>
      </c>
      <c r="B130" s="8">
        <v>20</v>
      </c>
      <c r="C130" s="8"/>
      <c r="D130" s="8">
        <v>21</v>
      </c>
      <c r="E130" s="8">
        <v>51</v>
      </c>
      <c r="F130" s="8">
        <v>105</v>
      </c>
      <c r="G130" s="8">
        <v>2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</row>
    <row r="131" spans="1:12">
      <c r="A131" s="11" t="s">
        <v>591</v>
      </c>
      <c r="B131" s="11" t="s">
        <v>565</v>
      </c>
      <c r="C131" s="11">
        <v>1</v>
      </c>
      <c r="D131" s="11">
        <f t="shared" ref="D131:L131" si="27">SUM(D132:D139)</f>
        <v>5</v>
      </c>
      <c r="E131" s="11">
        <f t="shared" si="27"/>
        <v>124</v>
      </c>
      <c r="F131" s="11">
        <f t="shared" si="27"/>
        <v>642</v>
      </c>
      <c r="G131" s="11">
        <f t="shared" si="27"/>
        <v>236</v>
      </c>
      <c r="H131" s="11">
        <f t="shared" si="27"/>
        <v>17</v>
      </c>
      <c r="I131" s="11">
        <f t="shared" si="27"/>
        <v>33</v>
      </c>
      <c r="J131" s="11">
        <f t="shared" si="27"/>
        <v>22</v>
      </c>
      <c r="K131" s="11">
        <f t="shared" si="27"/>
        <v>13</v>
      </c>
      <c r="L131" s="11">
        <f t="shared" si="27"/>
        <v>0</v>
      </c>
    </row>
    <row r="132" spans="1:12">
      <c r="A132" s="8"/>
      <c r="B132" s="8">
        <v>4</v>
      </c>
      <c r="C132" s="8"/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1</v>
      </c>
      <c r="J132" s="8">
        <v>17</v>
      </c>
      <c r="K132" s="8">
        <v>12</v>
      </c>
      <c r="L132" s="8">
        <v>0</v>
      </c>
    </row>
    <row r="133" spans="1:12">
      <c r="A133" s="8"/>
      <c r="B133" s="8">
        <v>13</v>
      </c>
      <c r="C133" s="8"/>
      <c r="D133" s="8">
        <v>0</v>
      </c>
      <c r="E133" s="8">
        <v>0</v>
      </c>
      <c r="F133" s="8">
        <v>1</v>
      </c>
      <c r="G133" s="8">
        <v>3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</row>
    <row r="134" spans="1:12">
      <c r="A134" s="8"/>
      <c r="B134" s="8">
        <v>14</v>
      </c>
      <c r="C134" s="8"/>
      <c r="D134" s="8">
        <v>0</v>
      </c>
      <c r="E134" s="8">
        <v>0</v>
      </c>
      <c r="F134" s="8">
        <v>1</v>
      </c>
      <c r="G134" s="8">
        <v>1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</row>
    <row r="135" spans="1:12">
      <c r="A135" s="51" t="s">
        <v>1059</v>
      </c>
      <c r="B135" s="93" t="s">
        <v>832</v>
      </c>
      <c r="C135" s="8"/>
      <c r="D135" s="8">
        <v>1</v>
      </c>
      <c r="E135" s="8">
        <v>12</v>
      </c>
      <c r="F135" s="8">
        <v>52</v>
      </c>
      <c r="G135" s="8">
        <v>22</v>
      </c>
      <c r="H135" s="8">
        <v>0</v>
      </c>
      <c r="I135" s="8">
        <v>26</v>
      </c>
      <c r="J135" s="8">
        <v>5</v>
      </c>
      <c r="K135" s="8">
        <v>1</v>
      </c>
      <c r="L135" s="8">
        <v>0</v>
      </c>
    </row>
    <row r="136" spans="1:12">
      <c r="A136" s="8" t="s">
        <v>1060</v>
      </c>
      <c r="B136" s="8">
        <v>17</v>
      </c>
      <c r="C136" s="8"/>
      <c r="D136" s="8">
        <v>0</v>
      </c>
      <c r="E136" s="8">
        <v>0</v>
      </c>
      <c r="F136" s="8">
        <v>95</v>
      </c>
      <c r="G136" s="8">
        <v>131</v>
      </c>
      <c r="H136" s="8">
        <v>14</v>
      </c>
      <c r="I136" s="8">
        <v>6</v>
      </c>
      <c r="J136" s="8">
        <v>0</v>
      </c>
      <c r="K136" s="8">
        <v>0</v>
      </c>
      <c r="L136" s="8">
        <v>0</v>
      </c>
    </row>
    <row r="137" spans="1:12">
      <c r="A137" s="8" t="s">
        <v>1009</v>
      </c>
      <c r="B137" s="8">
        <v>18</v>
      </c>
      <c r="C137" s="8"/>
      <c r="D137" s="8">
        <v>1</v>
      </c>
      <c r="E137" s="8">
        <v>4</v>
      </c>
      <c r="F137" s="8">
        <v>151</v>
      </c>
      <c r="G137" s="8">
        <v>75</v>
      </c>
      <c r="H137" s="8">
        <v>3</v>
      </c>
      <c r="I137" s="8">
        <v>0</v>
      </c>
      <c r="J137" s="8">
        <v>0</v>
      </c>
      <c r="K137" s="8">
        <v>0</v>
      </c>
      <c r="L137" s="8">
        <v>0</v>
      </c>
    </row>
    <row r="138" spans="1:12">
      <c r="A138" s="8"/>
      <c r="B138" s="8">
        <v>19</v>
      </c>
      <c r="C138" s="8"/>
      <c r="D138" s="8">
        <v>3</v>
      </c>
      <c r="E138" s="8">
        <v>53</v>
      </c>
      <c r="F138" s="8">
        <v>225</v>
      </c>
      <c r="G138" s="8">
        <v>4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</row>
    <row r="139" spans="1:12">
      <c r="A139" s="8"/>
      <c r="B139" s="8">
        <v>20</v>
      </c>
      <c r="C139" s="8"/>
      <c r="D139" s="8">
        <v>0</v>
      </c>
      <c r="E139" s="8">
        <v>55</v>
      </c>
      <c r="F139" s="8">
        <v>117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</row>
    <row r="140" spans="1:12">
      <c r="A140" s="11" t="s">
        <v>592</v>
      </c>
      <c r="B140" s="11" t="s">
        <v>565</v>
      </c>
      <c r="C140" s="11">
        <v>1</v>
      </c>
      <c r="D140" s="11">
        <f t="shared" ref="D140:L140" si="28">SUM(D141:D146)</f>
        <v>1</v>
      </c>
      <c r="E140" s="11">
        <f t="shared" si="28"/>
        <v>10</v>
      </c>
      <c r="F140" s="11">
        <f t="shared" si="28"/>
        <v>139</v>
      </c>
      <c r="G140" s="11">
        <f t="shared" si="28"/>
        <v>204</v>
      </c>
      <c r="H140" s="11">
        <f t="shared" si="28"/>
        <v>175</v>
      </c>
      <c r="I140" s="11">
        <f t="shared" si="28"/>
        <v>201</v>
      </c>
      <c r="J140" s="11">
        <f t="shared" si="28"/>
        <v>54</v>
      </c>
      <c r="K140" s="11">
        <f t="shared" si="28"/>
        <v>1</v>
      </c>
      <c r="L140" s="11">
        <f t="shared" si="28"/>
        <v>0</v>
      </c>
    </row>
    <row r="141" spans="1:12">
      <c r="A141" s="8"/>
      <c r="B141" s="8">
        <v>13</v>
      </c>
      <c r="C141" s="8"/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1</v>
      </c>
      <c r="J141" s="8">
        <v>0</v>
      </c>
      <c r="K141" s="8">
        <v>1</v>
      </c>
      <c r="L141" s="8">
        <v>0</v>
      </c>
    </row>
    <row r="142" spans="1:12">
      <c r="A142" s="8"/>
      <c r="B142" s="8">
        <v>16</v>
      </c>
      <c r="C142" s="8"/>
      <c r="D142" s="8">
        <v>0</v>
      </c>
      <c r="E142" s="8">
        <v>0</v>
      </c>
      <c r="F142" s="8">
        <v>6</v>
      </c>
      <c r="G142" s="8">
        <v>5</v>
      </c>
      <c r="H142" s="8">
        <v>32</v>
      </c>
      <c r="I142" s="8">
        <v>36</v>
      </c>
      <c r="J142" s="8">
        <v>13</v>
      </c>
      <c r="K142" s="8">
        <v>0</v>
      </c>
      <c r="L142" s="8">
        <v>0</v>
      </c>
    </row>
    <row r="143" spans="1:12">
      <c r="A143" s="8"/>
      <c r="B143" s="8">
        <v>17</v>
      </c>
      <c r="C143" s="8"/>
      <c r="D143" s="8">
        <v>0</v>
      </c>
      <c r="E143" s="8">
        <v>0</v>
      </c>
      <c r="F143" s="8">
        <v>0</v>
      </c>
      <c r="G143" s="8">
        <v>1</v>
      </c>
      <c r="H143" s="8">
        <v>19</v>
      </c>
      <c r="I143" s="8">
        <v>121</v>
      </c>
      <c r="J143" s="8">
        <v>32</v>
      </c>
      <c r="K143" s="8">
        <v>0</v>
      </c>
      <c r="L143" s="8">
        <v>0</v>
      </c>
    </row>
    <row r="144" spans="1:12">
      <c r="A144" s="8"/>
      <c r="B144" s="8">
        <v>18</v>
      </c>
      <c r="C144" s="8"/>
      <c r="D144" s="8">
        <v>0</v>
      </c>
      <c r="E144" s="8">
        <v>1</v>
      </c>
      <c r="F144" s="8">
        <v>10</v>
      </c>
      <c r="G144" s="8">
        <v>18</v>
      </c>
      <c r="H144" s="8">
        <v>58</v>
      </c>
      <c r="I144" s="8">
        <v>40</v>
      </c>
      <c r="J144" s="8">
        <v>9</v>
      </c>
      <c r="K144" s="8">
        <v>0</v>
      </c>
      <c r="L144" s="8">
        <v>0</v>
      </c>
    </row>
    <row r="145" spans="1:12">
      <c r="A145" s="8"/>
      <c r="B145" s="8">
        <v>19</v>
      </c>
      <c r="C145" s="8"/>
      <c r="D145" s="8">
        <v>0</v>
      </c>
      <c r="E145" s="8">
        <v>0</v>
      </c>
      <c r="F145" s="8">
        <v>7</v>
      </c>
      <c r="G145" s="8">
        <v>103</v>
      </c>
      <c r="H145" s="8">
        <v>66</v>
      </c>
      <c r="I145" s="8">
        <v>3</v>
      </c>
      <c r="J145" s="8">
        <v>0</v>
      </c>
      <c r="K145" s="8">
        <v>0</v>
      </c>
      <c r="L145" s="8">
        <v>0</v>
      </c>
    </row>
    <row r="146" spans="1:12">
      <c r="A146" s="8" t="s">
        <v>1051</v>
      </c>
      <c r="B146" s="8">
        <v>20</v>
      </c>
      <c r="C146" s="8"/>
      <c r="D146" s="8">
        <v>1</v>
      </c>
      <c r="E146" s="8">
        <v>9</v>
      </c>
      <c r="F146" s="8">
        <v>116</v>
      </c>
      <c r="G146" s="8">
        <v>77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</row>
    <row r="147" spans="1:12">
      <c r="A147" s="11" t="s">
        <v>593</v>
      </c>
      <c r="B147" s="11" t="s">
        <v>565</v>
      </c>
      <c r="C147" s="11">
        <v>2</v>
      </c>
      <c r="D147" s="11">
        <f t="shared" ref="D147:L147" si="29">SUM(D148:D151)</f>
        <v>0</v>
      </c>
      <c r="E147" s="11">
        <f t="shared" si="29"/>
        <v>0</v>
      </c>
      <c r="F147" s="11">
        <f t="shared" si="29"/>
        <v>3</v>
      </c>
      <c r="G147" s="11">
        <f t="shared" si="29"/>
        <v>12</v>
      </c>
      <c r="H147" s="11">
        <f t="shared" si="29"/>
        <v>5</v>
      </c>
      <c r="I147" s="11">
        <f t="shared" si="29"/>
        <v>1</v>
      </c>
      <c r="J147" s="11">
        <f t="shared" si="29"/>
        <v>1</v>
      </c>
      <c r="K147" s="11">
        <f t="shared" si="29"/>
        <v>1</v>
      </c>
      <c r="L147" s="11">
        <f t="shared" si="29"/>
        <v>0</v>
      </c>
    </row>
    <row r="148" spans="1:12">
      <c r="A148" s="8"/>
      <c r="B148" s="8">
        <v>14</v>
      </c>
      <c r="C148" s="8"/>
      <c r="D148" s="8">
        <v>0</v>
      </c>
      <c r="E148" s="8">
        <v>0</v>
      </c>
      <c r="F148" s="8">
        <v>0</v>
      </c>
      <c r="G148" s="8">
        <v>0</v>
      </c>
      <c r="H148" s="8">
        <v>1</v>
      </c>
      <c r="I148" s="8">
        <v>1</v>
      </c>
      <c r="J148" s="8">
        <v>0</v>
      </c>
      <c r="K148" s="8">
        <v>1</v>
      </c>
      <c r="L148" s="8">
        <v>0</v>
      </c>
    </row>
    <row r="149" spans="1:12">
      <c r="A149" s="8"/>
      <c r="B149" s="8">
        <v>15</v>
      </c>
      <c r="C149" s="8"/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1</v>
      </c>
      <c r="K149" s="8">
        <v>0</v>
      </c>
      <c r="L149" s="8">
        <v>0</v>
      </c>
    </row>
    <row r="150" spans="1:12">
      <c r="A150" s="8"/>
      <c r="B150" s="8">
        <v>16</v>
      </c>
      <c r="C150" s="8"/>
      <c r="D150" s="8">
        <v>0</v>
      </c>
      <c r="E150" s="8">
        <v>0</v>
      </c>
      <c r="F150" s="8">
        <v>3</v>
      </c>
      <c r="G150" s="8">
        <v>10</v>
      </c>
      <c r="H150" s="8">
        <v>2</v>
      </c>
      <c r="I150" s="8">
        <v>0</v>
      </c>
      <c r="J150" s="8">
        <v>0</v>
      </c>
      <c r="K150" s="8">
        <v>0</v>
      </c>
      <c r="L150" s="8">
        <v>0</v>
      </c>
    </row>
    <row r="151" spans="1:12">
      <c r="A151" s="8"/>
      <c r="B151" s="8">
        <v>17</v>
      </c>
      <c r="C151" s="8"/>
      <c r="D151" s="8">
        <v>0</v>
      </c>
      <c r="E151" s="8">
        <v>0</v>
      </c>
      <c r="F151" s="8">
        <v>0</v>
      </c>
      <c r="G151" s="8">
        <v>2</v>
      </c>
      <c r="H151" s="8">
        <v>2</v>
      </c>
      <c r="I151" s="8">
        <v>0</v>
      </c>
      <c r="J151" s="8">
        <v>0</v>
      </c>
      <c r="K151" s="8">
        <v>0</v>
      </c>
      <c r="L151" s="8">
        <v>0</v>
      </c>
    </row>
    <row r="152" spans="1:12">
      <c r="A152" s="11" t="s">
        <v>940</v>
      </c>
      <c r="B152" s="11" t="s">
        <v>565</v>
      </c>
      <c r="C152" s="11">
        <v>1</v>
      </c>
      <c r="D152" s="11">
        <f t="shared" ref="D152:L152" si="30">SUM(D153)</f>
        <v>1</v>
      </c>
      <c r="E152" s="11">
        <f t="shared" si="30"/>
        <v>7</v>
      </c>
      <c r="F152" s="11">
        <f t="shared" si="30"/>
        <v>38</v>
      </c>
      <c r="G152" s="11">
        <f t="shared" si="30"/>
        <v>0</v>
      </c>
      <c r="H152" s="11">
        <f t="shared" si="30"/>
        <v>0</v>
      </c>
      <c r="I152" s="11">
        <f t="shared" si="30"/>
        <v>0</v>
      </c>
      <c r="J152" s="11">
        <f t="shared" si="30"/>
        <v>0</v>
      </c>
      <c r="K152" s="11">
        <f t="shared" si="30"/>
        <v>0</v>
      </c>
      <c r="L152" s="11">
        <f t="shared" si="30"/>
        <v>0</v>
      </c>
    </row>
    <row r="153" spans="1:12">
      <c r="A153" s="8"/>
      <c r="B153" s="8">
        <v>20</v>
      </c>
      <c r="C153" s="8"/>
      <c r="D153" s="8">
        <v>1</v>
      </c>
      <c r="E153" s="8">
        <v>7</v>
      </c>
      <c r="F153" s="8">
        <v>38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</row>
    <row r="154" spans="1:12">
      <c r="A154" s="11" t="s">
        <v>941</v>
      </c>
      <c r="B154" s="11" t="s">
        <v>565</v>
      </c>
      <c r="C154" s="11">
        <v>3</v>
      </c>
      <c r="D154" s="11">
        <f t="shared" ref="D154:L154" si="31">SUM(D155)</f>
        <v>3</v>
      </c>
      <c r="E154" s="11">
        <f t="shared" si="31"/>
        <v>0</v>
      </c>
      <c r="F154" s="11">
        <f t="shared" si="31"/>
        <v>0</v>
      </c>
      <c r="G154" s="11">
        <f t="shared" si="31"/>
        <v>0</v>
      </c>
      <c r="H154" s="11">
        <f t="shared" si="31"/>
        <v>0</v>
      </c>
      <c r="I154" s="11">
        <f t="shared" si="31"/>
        <v>0</v>
      </c>
      <c r="J154" s="11">
        <f t="shared" si="31"/>
        <v>0</v>
      </c>
      <c r="K154" s="11">
        <f t="shared" si="31"/>
        <v>0</v>
      </c>
      <c r="L154" s="11">
        <f t="shared" si="31"/>
        <v>0</v>
      </c>
    </row>
    <row r="155" spans="1:12">
      <c r="A155" s="8"/>
      <c r="B155" s="8">
        <v>20</v>
      </c>
      <c r="C155" s="8"/>
      <c r="D155" s="8">
        <v>3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</row>
    <row r="156" spans="1:12">
      <c r="A156" s="11" t="s">
        <v>594</v>
      </c>
      <c r="B156" s="11" t="s">
        <v>565</v>
      </c>
      <c r="C156" s="11">
        <v>1</v>
      </c>
      <c r="D156" s="11">
        <f t="shared" ref="D156:L156" si="32">SUM(D157:D161)</f>
        <v>18</v>
      </c>
      <c r="E156" s="11">
        <f t="shared" si="32"/>
        <v>6</v>
      </c>
      <c r="F156" s="11">
        <f t="shared" si="32"/>
        <v>17</v>
      </c>
      <c r="G156" s="11">
        <f t="shared" si="32"/>
        <v>9</v>
      </c>
      <c r="H156" s="11">
        <f t="shared" si="32"/>
        <v>7</v>
      </c>
      <c r="I156" s="11">
        <f t="shared" si="32"/>
        <v>1</v>
      </c>
      <c r="J156" s="11">
        <f t="shared" si="32"/>
        <v>0</v>
      </c>
      <c r="K156" s="11">
        <f t="shared" si="32"/>
        <v>0</v>
      </c>
      <c r="L156" s="11">
        <f t="shared" si="32"/>
        <v>0</v>
      </c>
    </row>
    <row r="157" spans="1:12">
      <c r="A157" s="8"/>
      <c r="B157" s="8">
        <v>14</v>
      </c>
      <c r="C157" s="8"/>
      <c r="D157" s="8">
        <v>0</v>
      </c>
      <c r="E157" s="8">
        <v>0</v>
      </c>
      <c r="F157" s="8">
        <v>1</v>
      </c>
      <c r="G157" s="8">
        <v>2</v>
      </c>
      <c r="H157" s="8">
        <v>1</v>
      </c>
      <c r="I157" s="8">
        <v>0</v>
      </c>
      <c r="J157" s="8">
        <v>0</v>
      </c>
      <c r="K157" s="8">
        <v>0</v>
      </c>
      <c r="L157" s="8">
        <v>0</v>
      </c>
    </row>
    <row r="158" spans="1:12">
      <c r="A158" s="8" t="s">
        <v>1046</v>
      </c>
      <c r="B158" s="8">
        <v>17</v>
      </c>
      <c r="C158" s="8"/>
      <c r="D158" s="8">
        <v>0</v>
      </c>
      <c r="E158" s="8">
        <v>1</v>
      </c>
      <c r="F158" s="8">
        <v>2</v>
      </c>
      <c r="G158" s="8">
        <v>2</v>
      </c>
      <c r="H158" s="8">
        <v>5</v>
      </c>
      <c r="I158" s="8">
        <v>0</v>
      </c>
      <c r="J158" s="8">
        <v>0</v>
      </c>
      <c r="K158" s="8">
        <v>0</v>
      </c>
      <c r="L158" s="8">
        <v>0</v>
      </c>
    </row>
    <row r="159" spans="1:12">
      <c r="A159" s="8"/>
      <c r="B159" s="8">
        <v>18</v>
      </c>
      <c r="C159" s="8"/>
      <c r="D159" s="8">
        <v>0</v>
      </c>
      <c r="E159" s="8">
        <v>0</v>
      </c>
      <c r="F159" s="8">
        <v>1</v>
      </c>
      <c r="G159" s="8">
        <v>3</v>
      </c>
      <c r="H159" s="8">
        <v>1</v>
      </c>
      <c r="I159" s="8">
        <v>1</v>
      </c>
      <c r="J159" s="8">
        <v>0</v>
      </c>
      <c r="K159" s="8">
        <v>0</v>
      </c>
      <c r="L159" s="8">
        <v>0</v>
      </c>
    </row>
    <row r="160" spans="1:12">
      <c r="A160" s="8"/>
      <c r="B160" s="8">
        <v>19</v>
      </c>
      <c r="C160" s="8"/>
      <c r="D160" s="8">
        <v>0</v>
      </c>
      <c r="E160" s="8">
        <v>3</v>
      </c>
      <c r="F160" s="8">
        <v>13</v>
      </c>
      <c r="G160" s="8">
        <v>2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</row>
    <row r="161" spans="1:12">
      <c r="A161" s="8"/>
      <c r="B161" s="8">
        <v>20</v>
      </c>
      <c r="C161" s="8"/>
      <c r="D161" s="8">
        <v>18</v>
      </c>
      <c r="E161" s="8">
        <v>2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</row>
    <row r="162" spans="1:12">
      <c r="A162" s="11" t="s">
        <v>595</v>
      </c>
      <c r="B162" s="11" t="s">
        <v>565</v>
      </c>
      <c r="C162" s="11">
        <v>1</v>
      </c>
      <c r="D162" s="11">
        <f t="shared" ref="D162:L162" si="33">SUM(D163:D164)</f>
        <v>0</v>
      </c>
      <c r="E162" s="11">
        <f t="shared" si="33"/>
        <v>0</v>
      </c>
      <c r="F162" s="11">
        <f t="shared" si="33"/>
        <v>0</v>
      </c>
      <c r="G162" s="11">
        <f t="shared" si="33"/>
        <v>0</v>
      </c>
      <c r="H162" s="11">
        <f t="shared" si="33"/>
        <v>0</v>
      </c>
      <c r="I162" s="11">
        <f t="shared" si="33"/>
        <v>5</v>
      </c>
      <c r="J162" s="11">
        <f t="shared" si="33"/>
        <v>5</v>
      </c>
      <c r="K162" s="11">
        <f t="shared" si="33"/>
        <v>0</v>
      </c>
      <c r="L162" s="11">
        <f t="shared" si="33"/>
        <v>0</v>
      </c>
    </row>
    <row r="163" spans="1:12">
      <c r="A163" s="8" t="s">
        <v>1045</v>
      </c>
      <c r="B163" s="8">
        <v>14</v>
      </c>
      <c r="C163" s="8"/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3</v>
      </c>
      <c r="J163" s="8">
        <v>4</v>
      </c>
      <c r="K163" s="8">
        <v>0</v>
      </c>
      <c r="L163" s="8">
        <v>0</v>
      </c>
    </row>
    <row r="164" spans="1:12">
      <c r="A164" s="8"/>
      <c r="B164" s="8">
        <v>15</v>
      </c>
      <c r="C164" s="8"/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2</v>
      </c>
      <c r="J164" s="8">
        <v>1</v>
      </c>
      <c r="K164" s="8">
        <v>0</v>
      </c>
      <c r="L164" s="8">
        <v>0</v>
      </c>
    </row>
    <row r="165" spans="1:12">
      <c r="A165" s="11" t="s">
        <v>942</v>
      </c>
      <c r="B165" s="11" t="s">
        <v>565</v>
      </c>
      <c r="C165" s="11">
        <v>3</v>
      </c>
      <c r="D165" s="11">
        <f t="shared" ref="D165:L165" si="34">SUM(D166)</f>
        <v>0</v>
      </c>
      <c r="E165" s="11">
        <f t="shared" si="34"/>
        <v>2</v>
      </c>
      <c r="F165" s="11">
        <f t="shared" si="34"/>
        <v>1</v>
      </c>
      <c r="G165" s="11">
        <f t="shared" si="34"/>
        <v>0</v>
      </c>
      <c r="H165" s="11">
        <f t="shared" si="34"/>
        <v>0</v>
      </c>
      <c r="I165" s="11">
        <f t="shared" si="34"/>
        <v>0</v>
      </c>
      <c r="J165" s="11">
        <f t="shared" si="34"/>
        <v>0</v>
      </c>
      <c r="K165" s="11">
        <f t="shared" si="34"/>
        <v>0</v>
      </c>
      <c r="L165" s="11">
        <f t="shared" si="34"/>
        <v>0</v>
      </c>
    </row>
    <row r="166" spans="1:12">
      <c r="A166" s="8"/>
      <c r="B166" s="8">
        <v>15</v>
      </c>
      <c r="C166" s="8"/>
      <c r="D166" s="8">
        <v>0</v>
      </c>
      <c r="E166" s="8">
        <v>2</v>
      </c>
      <c r="F166" s="8">
        <v>1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</row>
    <row r="167" spans="1:12">
      <c r="A167" s="11" t="s">
        <v>596</v>
      </c>
      <c r="B167" s="11" t="s">
        <v>565</v>
      </c>
      <c r="C167" s="11">
        <v>3</v>
      </c>
      <c r="D167" s="11">
        <f t="shared" ref="D167:L167" si="35">SUM(D168)</f>
        <v>0</v>
      </c>
      <c r="E167" s="11">
        <f t="shared" si="35"/>
        <v>0</v>
      </c>
      <c r="F167" s="11">
        <f t="shared" si="35"/>
        <v>1</v>
      </c>
      <c r="G167" s="11">
        <f t="shared" si="35"/>
        <v>0</v>
      </c>
      <c r="H167" s="11">
        <f t="shared" si="35"/>
        <v>1</v>
      </c>
      <c r="I167" s="11">
        <f t="shared" si="35"/>
        <v>0</v>
      </c>
      <c r="J167" s="11">
        <f t="shared" si="35"/>
        <v>0</v>
      </c>
      <c r="K167" s="11">
        <f t="shared" si="35"/>
        <v>0</v>
      </c>
      <c r="L167" s="11">
        <f t="shared" si="35"/>
        <v>0</v>
      </c>
    </row>
    <row r="168" spans="1:12">
      <c r="A168" s="8"/>
      <c r="B168" s="8">
        <v>15</v>
      </c>
      <c r="C168" s="8"/>
      <c r="D168" s="8">
        <v>0</v>
      </c>
      <c r="E168" s="8">
        <v>0</v>
      </c>
      <c r="F168" s="8">
        <v>1</v>
      </c>
      <c r="G168" s="8">
        <v>0</v>
      </c>
      <c r="H168" s="8">
        <v>1</v>
      </c>
      <c r="I168" s="8">
        <v>0</v>
      </c>
      <c r="J168" s="8">
        <v>0</v>
      </c>
      <c r="K168" s="8">
        <v>0</v>
      </c>
      <c r="L168" s="8">
        <v>0</v>
      </c>
    </row>
    <row r="169" spans="1:12">
      <c r="A169" s="11" t="s">
        <v>597</v>
      </c>
      <c r="B169" s="11" t="s">
        <v>565</v>
      </c>
      <c r="C169" s="11">
        <v>3</v>
      </c>
      <c r="D169" s="11">
        <f t="shared" ref="D169:L169" si="36">SUM(D170:D171)</f>
        <v>1</v>
      </c>
      <c r="E169" s="11">
        <f t="shared" si="36"/>
        <v>7</v>
      </c>
      <c r="F169" s="11">
        <f t="shared" si="36"/>
        <v>12</v>
      </c>
      <c r="G169" s="11">
        <f t="shared" si="36"/>
        <v>3</v>
      </c>
      <c r="H169" s="11">
        <f t="shared" si="36"/>
        <v>0</v>
      </c>
      <c r="I169" s="11">
        <f t="shared" si="36"/>
        <v>0</v>
      </c>
      <c r="J169" s="11">
        <f t="shared" si="36"/>
        <v>0</v>
      </c>
      <c r="K169" s="11">
        <f t="shared" si="36"/>
        <v>0</v>
      </c>
      <c r="L169" s="11">
        <f t="shared" si="36"/>
        <v>0</v>
      </c>
    </row>
    <row r="170" spans="1:12">
      <c r="A170" s="8" t="s">
        <v>1150</v>
      </c>
      <c r="B170" s="8">
        <v>14</v>
      </c>
      <c r="C170" s="8"/>
      <c r="D170" s="8">
        <v>0</v>
      </c>
      <c r="E170" s="8">
        <v>3</v>
      </c>
      <c r="F170" s="8">
        <v>3</v>
      </c>
      <c r="G170" s="8">
        <v>2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</row>
    <row r="171" spans="1:12">
      <c r="A171" s="8" t="s">
        <v>1145</v>
      </c>
      <c r="B171" s="8">
        <v>15</v>
      </c>
      <c r="C171" s="8"/>
      <c r="D171" s="8">
        <v>1</v>
      </c>
      <c r="E171" s="8">
        <v>4</v>
      </c>
      <c r="F171" s="8">
        <v>9</v>
      </c>
      <c r="G171" s="8">
        <v>1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</row>
    <row r="172" spans="1:12">
      <c r="A172" s="11" t="s">
        <v>598</v>
      </c>
      <c r="B172" s="11" t="s">
        <v>565</v>
      </c>
      <c r="C172" s="11">
        <v>1</v>
      </c>
      <c r="D172" s="11">
        <f t="shared" ref="D172:L172" si="37">SUM(D173:D176)</f>
        <v>52</v>
      </c>
      <c r="E172" s="11">
        <f t="shared" si="37"/>
        <v>38</v>
      </c>
      <c r="F172" s="11">
        <f t="shared" si="37"/>
        <v>30</v>
      </c>
      <c r="G172" s="11">
        <f t="shared" si="37"/>
        <v>1</v>
      </c>
      <c r="H172" s="11">
        <f t="shared" si="37"/>
        <v>0</v>
      </c>
      <c r="I172" s="11">
        <f t="shared" si="37"/>
        <v>0</v>
      </c>
      <c r="J172" s="11">
        <f t="shared" si="37"/>
        <v>2</v>
      </c>
      <c r="K172" s="11">
        <f t="shared" si="37"/>
        <v>4</v>
      </c>
      <c r="L172" s="11">
        <f t="shared" si="37"/>
        <v>0</v>
      </c>
    </row>
    <row r="173" spans="1:12">
      <c r="A173" s="8"/>
      <c r="B173" s="8">
        <v>13</v>
      </c>
      <c r="C173" s="8"/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2</v>
      </c>
      <c r="K173" s="8">
        <v>4</v>
      </c>
      <c r="L173" s="8">
        <v>0</v>
      </c>
    </row>
    <row r="174" spans="1:12">
      <c r="A174" s="8"/>
      <c r="B174" s="8">
        <v>17</v>
      </c>
      <c r="C174" s="8"/>
      <c r="D174" s="8">
        <v>0</v>
      </c>
      <c r="E174" s="8">
        <v>0</v>
      </c>
      <c r="F174" s="8">
        <v>0</v>
      </c>
      <c r="G174" s="8">
        <v>1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</row>
    <row r="175" spans="1:12">
      <c r="A175" s="8" t="s">
        <v>1134</v>
      </c>
      <c r="B175" s="8">
        <v>19</v>
      </c>
      <c r="C175" s="8"/>
      <c r="D175" s="8">
        <v>0</v>
      </c>
      <c r="E175" s="8">
        <v>4</v>
      </c>
      <c r="F175" s="8">
        <v>29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</row>
    <row r="176" spans="1:12">
      <c r="A176" s="8" t="s">
        <v>1133</v>
      </c>
      <c r="B176" s="8">
        <v>20</v>
      </c>
      <c r="C176" s="8"/>
      <c r="D176" s="8">
        <v>52</v>
      </c>
      <c r="E176" s="8">
        <v>34</v>
      </c>
      <c r="F176" s="8">
        <v>1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</row>
    <row r="177" spans="1:12">
      <c r="A177" s="11" t="s">
        <v>599</v>
      </c>
      <c r="B177" s="11" t="s">
        <v>565</v>
      </c>
      <c r="C177" s="11">
        <v>1</v>
      </c>
      <c r="D177" s="11">
        <f t="shared" ref="D177:L177" si="38">SUM(D178:D179)</f>
        <v>0</v>
      </c>
      <c r="E177" s="11">
        <f t="shared" si="38"/>
        <v>0</v>
      </c>
      <c r="F177" s="11">
        <f t="shared" si="38"/>
        <v>0</v>
      </c>
      <c r="G177" s="11">
        <f t="shared" si="38"/>
        <v>0</v>
      </c>
      <c r="H177" s="11">
        <f t="shared" si="38"/>
        <v>2</v>
      </c>
      <c r="I177" s="11">
        <f t="shared" si="38"/>
        <v>9</v>
      </c>
      <c r="J177" s="11">
        <f t="shared" si="38"/>
        <v>6</v>
      </c>
      <c r="K177" s="11">
        <f t="shared" si="38"/>
        <v>0</v>
      </c>
      <c r="L177" s="11">
        <f t="shared" si="38"/>
        <v>0</v>
      </c>
    </row>
    <row r="178" spans="1:12">
      <c r="A178" s="8"/>
      <c r="B178" s="8">
        <v>16</v>
      </c>
      <c r="C178" s="8"/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4</v>
      </c>
      <c r="K178" s="8">
        <v>0</v>
      </c>
      <c r="L178" s="8">
        <v>0</v>
      </c>
    </row>
    <row r="179" spans="1:12">
      <c r="A179" s="8"/>
      <c r="B179" s="8">
        <v>17</v>
      </c>
      <c r="C179" s="8"/>
      <c r="D179" s="8">
        <v>0</v>
      </c>
      <c r="E179" s="8">
        <v>0</v>
      </c>
      <c r="F179" s="8">
        <v>0</v>
      </c>
      <c r="G179" s="8">
        <v>0</v>
      </c>
      <c r="H179" s="8">
        <v>2</v>
      </c>
      <c r="I179" s="8">
        <v>9</v>
      </c>
      <c r="J179" s="8">
        <v>2</v>
      </c>
      <c r="K179" s="8">
        <v>0</v>
      </c>
      <c r="L179" s="8">
        <v>0</v>
      </c>
    </row>
    <row r="180" spans="1:12">
      <c r="A180" s="11" t="s">
        <v>600</v>
      </c>
      <c r="B180" s="11" t="s">
        <v>565</v>
      </c>
      <c r="C180" s="11">
        <v>1</v>
      </c>
      <c r="D180" s="11">
        <f t="shared" ref="D180:L180" si="39">SUM(D181:D187)</f>
        <v>9</v>
      </c>
      <c r="E180" s="11">
        <f t="shared" si="39"/>
        <v>82</v>
      </c>
      <c r="F180" s="11">
        <f t="shared" si="39"/>
        <v>183</v>
      </c>
      <c r="G180" s="11">
        <f t="shared" si="39"/>
        <v>28</v>
      </c>
      <c r="H180" s="11">
        <f t="shared" si="39"/>
        <v>16</v>
      </c>
      <c r="I180" s="11">
        <f t="shared" si="39"/>
        <v>98</v>
      </c>
      <c r="J180" s="11">
        <f t="shared" si="39"/>
        <v>75</v>
      </c>
      <c r="K180" s="11">
        <f t="shared" si="39"/>
        <v>1</v>
      </c>
      <c r="L180" s="11">
        <f t="shared" si="39"/>
        <v>3</v>
      </c>
    </row>
    <row r="181" spans="1:12">
      <c r="A181" s="8"/>
      <c r="B181" s="8">
        <v>4</v>
      </c>
      <c r="C181" s="8"/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2</v>
      </c>
    </row>
    <row r="182" spans="1:12">
      <c r="A182" s="8"/>
      <c r="B182" s="8">
        <v>15</v>
      </c>
      <c r="C182" s="8"/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1</v>
      </c>
      <c r="K182" s="8">
        <v>1</v>
      </c>
      <c r="L182" s="8">
        <v>1</v>
      </c>
    </row>
    <row r="183" spans="1:12">
      <c r="A183" s="8"/>
      <c r="B183" s="8">
        <v>16</v>
      </c>
      <c r="C183" s="8"/>
      <c r="D183" s="8">
        <v>0</v>
      </c>
      <c r="E183" s="8">
        <v>0</v>
      </c>
      <c r="F183" s="8">
        <v>0</v>
      </c>
      <c r="G183" s="8">
        <v>0</v>
      </c>
      <c r="H183" s="8">
        <v>2</v>
      </c>
      <c r="I183" s="8">
        <v>0</v>
      </c>
      <c r="J183" s="8">
        <v>2</v>
      </c>
      <c r="K183" s="8">
        <v>0</v>
      </c>
      <c r="L183" s="8">
        <v>0</v>
      </c>
    </row>
    <row r="184" spans="1:12">
      <c r="A184" s="8"/>
      <c r="B184" s="8">
        <v>17</v>
      </c>
      <c r="C184" s="8"/>
      <c r="D184" s="8">
        <v>0</v>
      </c>
      <c r="E184" s="8">
        <v>0</v>
      </c>
      <c r="F184" s="8">
        <v>0</v>
      </c>
      <c r="G184" s="8">
        <v>2</v>
      </c>
      <c r="H184" s="8">
        <v>1</v>
      </c>
      <c r="I184" s="8">
        <v>71</v>
      </c>
      <c r="J184" s="8">
        <v>67</v>
      </c>
      <c r="K184" s="8">
        <v>0</v>
      </c>
      <c r="L184" s="8">
        <v>0</v>
      </c>
    </row>
    <row r="185" spans="1:12">
      <c r="A185" s="8"/>
      <c r="B185" s="8">
        <v>18</v>
      </c>
      <c r="C185" s="8"/>
      <c r="D185" s="8">
        <v>3</v>
      </c>
      <c r="E185" s="8">
        <v>2</v>
      </c>
      <c r="F185" s="8">
        <v>7</v>
      </c>
      <c r="G185" s="8">
        <v>6</v>
      </c>
      <c r="H185" s="8">
        <v>4</v>
      </c>
      <c r="I185" s="8">
        <v>27</v>
      </c>
      <c r="J185" s="8">
        <v>5</v>
      </c>
      <c r="K185" s="8">
        <v>0</v>
      </c>
      <c r="L185" s="8">
        <v>0</v>
      </c>
    </row>
    <row r="186" spans="1:12">
      <c r="A186" s="8" t="s">
        <v>1000</v>
      </c>
      <c r="B186" s="8">
        <v>19</v>
      </c>
      <c r="C186" s="8"/>
      <c r="D186" s="8">
        <v>1</v>
      </c>
      <c r="E186" s="8">
        <v>1</v>
      </c>
      <c r="F186" s="8">
        <v>39</v>
      </c>
      <c r="G186" s="8">
        <v>6</v>
      </c>
      <c r="H186" s="8">
        <v>9</v>
      </c>
      <c r="I186" s="8">
        <v>0</v>
      </c>
      <c r="J186" s="8">
        <v>0</v>
      </c>
      <c r="K186" s="8">
        <v>0</v>
      </c>
      <c r="L186" s="8">
        <v>0</v>
      </c>
    </row>
    <row r="187" spans="1:12">
      <c r="A187" s="8" t="s">
        <v>1005</v>
      </c>
      <c r="B187" s="8">
        <v>20</v>
      </c>
      <c r="C187" s="8"/>
      <c r="D187" s="8">
        <v>5</v>
      </c>
      <c r="E187" s="8">
        <v>79</v>
      </c>
      <c r="F187" s="8">
        <v>137</v>
      </c>
      <c r="G187" s="8">
        <v>14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</row>
    <row r="188" spans="1:12">
      <c r="A188" s="11" t="s">
        <v>601</v>
      </c>
      <c r="B188" s="11" t="s">
        <v>565</v>
      </c>
      <c r="C188" s="11">
        <v>1</v>
      </c>
      <c r="D188" s="11">
        <f t="shared" ref="D188:L188" si="40">SUM(D189)</f>
        <v>0</v>
      </c>
      <c r="E188" s="11">
        <f t="shared" si="40"/>
        <v>0</v>
      </c>
      <c r="F188" s="11">
        <f t="shared" si="40"/>
        <v>0</v>
      </c>
      <c r="G188" s="11">
        <f t="shared" si="40"/>
        <v>0</v>
      </c>
      <c r="H188" s="11">
        <f t="shared" si="40"/>
        <v>1</v>
      </c>
      <c r="I188" s="11">
        <f t="shared" si="40"/>
        <v>0</v>
      </c>
      <c r="J188" s="11">
        <f t="shared" si="40"/>
        <v>10</v>
      </c>
      <c r="K188" s="11">
        <f t="shared" si="40"/>
        <v>7</v>
      </c>
      <c r="L188" s="11">
        <f t="shared" si="40"/>
        <v>0</v>
      </c>
    </row>
    <row r="189" spans="1:12">
      <c r="A189" s="8"/>
      <c r="B189" s="8">
        <v>15</v>
      </c>
      <c r="C189" s="8"/>
      <c r="D189" s="8">
        <v>0</v>
      </c>
      <c r="E189" s="8">
        <v>0</v>
      </c>
      <c r="F189" s="8">
        <v>0</v>
      </c>
      <c r="G189" s="8">
        <v>0</v>
      </c>
      <c r="H189" s="8">
        <v>1</v>
      </c>
      <c r="I189" s="8">
        <v>0</v>
      </c>
      <c r="J189" s="8">
        <v>10</v>
      </c>
      <c r="K189" s="8">
        <v>7</v>
      </c>
      <c r="L189" s="8">
        <v>0</v>
      </c>
    </row>
    <row r="190" spans="1:12">
      <c r="A190" s="11" t="s">
        <v>602</v>
      </c>
      <c r="B190" s="11" t="s">
        <v>565</v>
      </c>
      <c r="C190" s="11">
        <v>2</v>
      </c>
      <c r="D190" s="11">
        <f t="shared" ref="D190:L190" si="41">SUM(D191:D193)</f>
        <v>5</v>
      </c>
      <c r="E190" s="11">
        <f t="shared" si="41"/>
        <v>33</v>
      </c>
      <c r="F190" s="11">
        <f t="shared" si="41"/>
        <v>135</v>
      </c>
      <c r="G190" s="11">
        <f t="shared" si="41"/>
        <v>23</v>
      </c>
      <c r="H190" s="11">
        <f t="shared" si="41"/>
        <v>2</v>
      </c>
      <c r="I190" s="11">
        <f t="shared" si="41"/>
        <v>2</v>
      </c>
      <c r="J190" s="11">
        <f t="shared" si="41"/>
        <v>0</v>
      </c>
      <c r="K190" s="11">
        <f t="shared" si="41"/>
        <v>0</v>
      </c>
      <c r="L190" s="11">
        <f t="shared" si="41"/>
        <v>0</v>
      </c>
    </row>
    <row r="191" spans="1:12">
      <c r="A191" s="8"/>
      <c r="B191" s="8">
        <v>18</v>
      </c>
      <c r="C191" s="8"/>
      <c r="D191" s="8">
        <v>0</v>
      </c>
      <c r="E191" s="8">
        <v>0</v>
      </c>
      <c r="F191" s="8">
        <v>0</v>
      </c>
      <c r="G191" s="8">
        <v>0</v>
      </c>
      <c r="H191" s="8">
        <v>2</v>
      </c>
      <c r="I191" s="8">
        <v>2</v>
      </c>
      <c r="J191" s="8">
        <v>0</v>
      </c>
      <c r="K191" s="8">
        <v>0</v>
      </c>
      <c r="L191" s="8">
        <v>0</v>
      </c>
    </row>
    <row r="192" spans="1:12">
      <c r="A192" s="8"/>
      <c r="B192" s="8">
        <v>19</v>
      </c>
      <c r="C192" s="8"/>
      <c r="D192" s="8">
        <v>0</v>
      </c>
      <c r="E192" s="8">
        <v>0</v>
      </c>
      <c r="F192" s="8">
        <v>20</v>
      </c>
      <c r="G192" s="8">
        <v>10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</row>
    <row r="193" spans="1:12">
      <c r="A193" s="8"/>
      <c r="B193" s="8">
        <v>20</v>
      </c>
      <c r="C193" s="8"/>
      <c r="D193" s="8">
        <v>5</v>
      </c>
      <c r="E193" s="8">
        <v>33</v>
      </c>
      <c r="F193" s="8">
        <v>115</v>
      </c>
      <c r="G193" s="8">
        <v>13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</row>
    <row r="194" spans="1:12">
      <c r="A194" s="11" t="s">
        <v>603</v>
      </c>
      <c r="B194" s="11" t="s">
        <v>565</v>
      </c>
      <c r="C194" s="11">
        <v>2</v>
      </c>
      <c r="D194" s="11">
        <f t="shared" ref="D194:L194" si="42">SUM(D195:D196)</f>
        <v>0</v>
      </c>
      <c r="E194" s="11">
        <f t="shared" si="42"/>
        <v>0</v>
      </c>
      <c r="F194" s="11">
        <f t="shared" si="42"/>
        <v>1</v>
      </c>
      <c r="G194" s="11">
        <f t="shared" si="42"/>
        <v>0</v>
      </c>
      <c r="H194" s="11">
        <f t="shared" si="42"/>
        <v>0</v>
      </c>
      <c r="I194" s="11">
        <f t="shared" si="42"/>
        <v>2</v>
      </c>
      <c r="J194" s="11">
        <f t="shared" si="42"/>
        <v>5</v>
      </c>
      <c r="K194" s="11">
        <f t="shared" si="42"/>
        <v>0</v>
      </c>
      <c r="L194" s="11">
        <f t="shared" si="42"/>
        <v>0</v>
      </c>
    </row>
    <row r="195" spans="1:12">
      <c r="A195" s="8"/>
      <c r="B195" s="8">
        <v>14</v>
      </c>
      <c r="C195" s="8"/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2</v>
      </c>
      <c r="J195" s="8">
        <v>5</v>
      </c>
      <c r="K195" s="8">
        <v>0</v>
      </c>
      <c r="L195" s="8">
        <v>0</v>
      </c>
    </row>
    <row r="196" spans="1:12">
      <c r="A196" s="8"/>
      <c r="B196" s="8">
        <v>15</v>
      </c>
      <c r="C196" s="8"/>
      <c r="D196" s="8">
        <v>0</v>
      </c>
      <c r="E196" s="8">
        <v>0</v>
      </c>
      <c r="F196" s="8">
        <v>1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</row>
    <row r="197" spans="1:12">
      <c r="A197" s="11" t="s">
        <v>604</v>
      </c>
      <c r="B197" s="11" t="s">
        <v>565</v>
      </c>
      <c r="C197" s="11">
        <v>2</v>
      </c>
      <c r="D197" s="11">
        <f>SUM(D198:D201)</f>
        <v>1</v>
      </c>
      <c r="E197" s="11">
        <f t="shared" ref="E197:L197" si="43">SUM(E198:E201)</f>
        <v>10</v>
      </c>
      <c r="F197" s="11">
        <f t="shared" si="43"/>
        <v>17</v>
      </c>
      <c r="G197" s="11">
        <f t="shared" si="43"/>
        <v>5</v>
      </c>
      <c r="H197" s="11">
        <f t="shared" si="43"/>
        <v>2</v>
      </c>
      <c r="I197" s="11">
        <f t="shared" si="43"/>
        <v>0</v>
      </c>
      <c r="J197" s="11">
        <f t="shared" si="43"/>
        <v>0</v>
      </c>
      <c r="K197" s="11">
        <f t="shared" si="43"/>
        <v>0</v>
      </c>
      <c r="L197" s="11">
        <f t="shared" si="43"/>
        <v>0</v>
      </c>
    </row>
    <row r="198" spans="1:12">
      <c r="A198" s="8"/>
      <c r="B198" s="8">
        <v>16</v>
      </c>
      <c r="C198" s="8"/>
      <c r="D198" s="8">
        <v>0</v>
      </c>
      <c r="E198" s="8">
        <v>0</v>
      </c>
      <c r="F198" s="8">
        <v>1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</row>
    <row r="199" spans="1:12">
      <c r="A199" s="8"/>
      <c r="B199" s="8">
        <v>18</v>
      </c>
      <c r="C199" s="8"/>
      <c r="D199" s="8">
        <v>0</v>
      </c>
      <c r="E199" s="8">
        <v>0</v>
      </c>
      <c r="F199" s="8">
        <v>1</v>
      </c>
      <c r="G199" s="8">
        <v>1</v>
      </c>
      <c r="H199" s="8">
        <v>1</v>
      </c>
      <c r="I199" s="8">
        <v>0</v>
      </c>
      <c r="J199" s="8">
        <v>0</v>
      </c>
      <c r="K199" s="8">
        <v>0</v>
      </c>
      <c r="L199" s="8">
        <v>0</v>
      </c>
    </row>
    <row r="200" spans="1:12">
      <c r="A200" s="8"/>
      <c r="B200" s="8">
        <v>19</v>
      </c>
      <c r="C200" s="8"/>
      <c r="D200" s="8">
        <v>0</v>
      </c>
      <c r="E200" s="8">
        <v>2</v>
      </c>
      <c r="F200" s="8">
        <v>3</v>
      </c>
      <c r="G200" s="8">
        <v>4</v>
      </c>
      <c r="H200" s="8">
        <v>1</v>
      </c>
      <c r="I200" s="8">
        <v>0</v>
      </c>
      <c r="J200" s="8">
        <v>0</v>
      </c>
      <c r="K200" s="8">
        <v>0</v>
      </c>
      <c r="L200" s="8">
        <v>0</v>
      </c>
    </row>
    <row r="201" spans="1:12">
      <c r="A201" s="20" t="s">
        <v>957</v>
      </c>
      <c r="B201" s="8">
        <v>20</v>
      </c>
      <c r="C201" s="8"/>
      <c r="D201" s="8">
        <v>1</v>
      </c>
      <c r="E201" s="8">
        <v>8</v>
      </c>
      <c r="F201" s="8">
        <v>12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</row>
    <row r="202" spans="1:12">
      <c r="A202" s="11" t="s">
        <v>605</v>
      </c>
      <c r="B202" s="11" t="s">
        <v>565</v>
      </c>
      <c r="C202" s="11">
        <v>3</v>
      </c>
      <c r="D202" s="11">
        <f t="shared" ref="D202:L202" si="44">SUM(D203:D204)</f>
        <v>11</v>
      </c>
      <c r="E202" s="11">
        <f t="shared" si="44"/>
        <v>5</v>
      </c>
      <c r="F202" s="11">
        <f t="shared" si="44"/>
        <v>6</v>
      </c>
      <c r="G202" s="11">
        <f t="shared" si="44"/>
        <v>4</v>
      </c>
      <c r="H202" s="11">
        <f t="shared" si="44"/>
        <v>0</v>
      </c>
      <c r="I202" s="11">
        <f t="shared" si="44"/>
        <v>0</v>
      </c>
      <c r="J202" s="11">
        <f t="shared" si="44"/>
        <v>0</v>
      </c>
      <c r="K202" s="11">
        <f t="shared" si="44"/>
        <v>0</v>
      </c>
      <c r="L202" s="11">
        <f t="shared" si="44"/>
        <v>0</v>
      </c>
    </row>
    <row r="203" spans="1:12">
      <c r="A203" s="8"/>
      <c r="B203" s="8">
        <v>15</v>
      </c>
      <c r="C203" s="8"/>
      <c r="D203" s="8">
        <v>1</v>
      </c>
      <c r="E203" s="8">
        <v>4</v>
      </c>
      <c r="F203" s="8">
        <v>6</v>
      </c>
      <c r="G203" s="8">
        <v>4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</row>
    <row r="204" spans="1:12">
      <c r="A204" s="8"/>
      <c r="B204" s="8">
        <v>16</v>
      </c>
      <c r="C204" s="8"/>
      <c r="D204" s="8">
        <v>10</v>
      </c>
      <c r="E204" s="8">
        <v>1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</row>
    <row r="205" spans="1:12">
      <c r="A205" s="11" t="s">
        <v>606</v>
      </c>
      <c r="B205" s="11" t="s">
        <v>565</v>
      </c>
      <c r="C205" s="11">
        <v>3</v>
      </c>
      <c r="D205" s="11">
        <f t="shared" ref="D205:L205" si="45">SUM(D206:D208)</f>
        <v>9</v>
      </c>
      <c r="E205" s="11">
        <f t="shared" si="45"/>
        <v>12</v>
      </c>
      <c r="F205" s="11">
        <f t="shared" si="45"/>
        <v>2</v>
      </c>
      <c r="G205" s="11">
        <f t="shared" si="45"/>
        <v>2</v>
      </c>
      <c r="H205" s="11">
        <f t="shared" si="45"/>
        <v>0</v>
      </c>
      <c r="I205" s="11">
        <f t="shared" si="45"/>
        <v>0</v>
      </c>
      <c r="J205" s="11">
        <f t="shared" si="45"/>
        <v>0</v>
      </c>
      <c r="K205" s="11">
        <f t="shared" si="45"/>
        <v>0</v>
      </c>
      <c r="L205" s="11">
        <f t="shared" si="45"/>
        <v>0</v>
      </c>
    </row>
    <row r="206" spans="1:12">
      <c r="A206" s="8"/>
      <c r="B206" s="8">
        <v>9</v>
      </c>
      <c r="C206" s="8"/>
      <c r="D206" s="8">
        <v>4</v>
      </c>
      <c r="E206" s="8">
        <v>10</v>
      </c>
      <c r="F206" s="8">
        <v>1</v>
      </c>
      <c r="G206" s="8">
        <v>1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</row>
    <row r="207" spans="1:12">
      <c r="A207" s="8"/>
      <c r="B207" s="8">
        <v>13</v>
      </c>
      <c r="C207" s="8"/>
      <c r="D207" s="8">
        <v>4</v>
      </c>
      <c r="E207" s="8">
        <v>2</v>
      </c>
      <c r="F207" s="8">
        <v>1</v>
      </c>
      <c r="G207" s="8">
        <v>1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</row>
    <row r="208" spans="1:12">
      <c r="A208" s="8"/>
      <c r="B208" s="8">
        <v>14</v>
      </c>
      <c r="C208" s="8"/>
      <c r="D208" s="8">
        <v>1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</row>
    <row r="209" spans="1:12">
      <c r="A209" s="11" t="s">
        <v>607</v>
      </c>
      <c r="B209" s="11" t="s">
        <v>565</v>
      </c>
      <c r="C209" s="11">
        <v>3</v>
      </c>
      <c r="D209" s="11">
        <f t="shared" ref="D209:L209" si="46">SUM(D210:D215)</f>
        <v>499</v>
      </c>
      <c r="E209" s="11">
        <f t="shared" si="46"/>
        <v>207</v>
      </c>
      <c r="F209" s="11">
        <f t="shared" si="46"/>
        <v>11</v>
      </c>
      <c r="G209" s="11">
        <f t="shared" si="46"/>
        <v>2</v>
      </c>
      <c r="H209" s="11">
        <f t="shared" si="46"/>
        <v>0</v>
      </c>
      <c r="I209" s="11">
        <f t="shared" si="46"/>
        <v>1</v>
      </c>
      <c r="J209" s="11">
        <f t="shared" si="46"/>
        <v>0</v>
      </c>
      <c r="K209" s="11">
        <f t="shared" si="46"/>
        <v>0</v>
      </c>
      <c r="L209" s="11">
        <f t="shared" si="46"/>
        <v>0</v>
      </c>
    </row>
    <row r="210" spans="1:12">
      <c r="A210" s="8"/>
      <c r="B210" s="8">
        <v>14</v>
      </c>
      <c r="C210" s="8"/>
      <c r="D210" s="8">
        <v>5</v>
      </c>
      <c r="E210" s="8">
        <v>26</v>
      </c>
      <c r="F210" s="8">
        <v>2</v>
      </c>
      <c r="G210" s="8">
        <v>0</v>
      </c>
      <c r="H210" s="8">
        <v>0</v>
      </c>
      <c r="I210" s="8">
        <v>1</v>
      </c>
      <c r="J210" s="8">
        <v>0</v>
      </c>
      <c r="K210" s="8">
        <v>0</v>
      </c>
      <c r="L210" s="8">
        <v>0</v>
      </c>
    </row>
    <row r="211" spans="1:12">
      <c r="A211" s="8"/>
      <c r="B211" s="8">
        <v>15</v>
      </c>
      <c r="C211" s="8"/>
      <c r="D211" s="8">
        <v>31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</row>
    <row r="212" spans="1:12">
      <c r="A212" s="8" t="s">
        <v>1067</v>
      </c>
      <c r="B212" s="8">
        <v>16</v>
      </c>
      <c r="C212" s="8"/>
      <c r="D212" s="8">
        <v>0</v>
      </c>
      <c r="E212" s="8">
        <v>0</v>
      </c>
      <c r="F212" s="8">
        <v>0</v>
      </c>
      <c r="G212" s="8">
        <v>2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</row>
    <row r="213" spans="1:12">
      <c r="A213" s="8" t="s">
        <v>997</v>
      </c>
      <c r="B213" s="8">
        <v>17</v>
      </c>
      <c r="C213" s="8"/>
      <c r="D213" s="8">
        <v>142</v>
      </c>
      <c r="E213" s="8">
        <v>53</v>
      </c>
      <c r="F213" s="8">
        <v>7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</row>
    <row r="214" spans="1:12">
      <c r="A214" s="8" t="s">
        <v>1058</v>
      </c>
      <c r="B214" s="8">
        <v>18</v>
      </c>
      <c r="C214" s="8"/>
      <c r="D214" s="8">
        <v>181</v>
      </c>
      <c r="E214" s="8">
        <v>121</v>
      </c>
      <c r="F214" s="8">
        <v>1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</row>
    <row r="215" spans="1:12">
      <c r="A215" s="8"/>
      <c r="B215" s="8">
        <v>19</v>
      </c>
      <c r="C215" s="8"/>
      <c r="D215" s="8">
        <v>140</v>
      </c>
      <c r="E215" s="8">
        <v>7</v>
      </c>
      <c r="F215" s="8">
        <v>1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</row>
    <row r="216" spans="1:12">
      <c r="A216" s="11" t="s">
        <v>608</v>
      </c>
      <c r="B216" s="11" t="s">
        <v>565</v>
      </c>
      <c r="C216" s="11">
        <v>1</v>
      </c>
      <c r="D216" s="11">
        <f t="shared" ref="D216:L216" si="47">SUM(D217:D224)</f>
        <v>34</v>
      </c>
      <c r="E216" s="11">
        <f t="shared" si="47"/>
        <v>104</v>
      </c>
      <c r="F216" s="11">
        <f t="shared" si="47"/>
        <v>99</v>
      </c>
      <c r="G216" s="11">
        <f t="shared" si="47"/>
        <v>26</v>
      </c>
      <c r="H216" s="11">
        <f t="shared" si="47"/>
        <v>44</v>
      </c>
      <c r="I216" s="11">
        <f t="shared" si="47"/>
        <v>21</v>
      </c>
      <c r="J216" s="11">
        <f t="shared" si="47"/>
        <v>0</v>
      </c>
      <c r="K216" s="11">
        <f t="shared" si="47"/>
        <v>6</v>
      </c>
      <c r="L216" s="11">
        <f t="shared" si="47"/>
        <v>1</v>
      </c>
    </row>
    <row r="217" spans="1:12">
      <c r="A217" s="8"/>
      <c r="B217" s="8">
        <v>11</v>
      </c>
      <c r="C217" s="8"/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5</v>
      </c>
      <c r="L217" s="8">
        <v>1</v>
      </c>
    </row>
    <row r="218" spans="1:12">
      <c r="A218" s="8"/>
      <c r="B218" s="8">
        <v>13</v>
      </c>
      <c r="C218" s="8"/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1</v>
      </c>
      <c r="L218" s="8">
        <v>0</v>
      </c>
    </row>
    <row r="219" spans="1:12">
      <c r="A219" s="8" t="s">
        <v>1096</v>
      </c>
      <c r="B219" s="8">
        <v>14</v>
      </c>
      <c r="C219" s="8"/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1</v>
      </c>
      <c r="J219" s="8">
        <v>0</v>
      </c>
      <c r="K219" s="8">
        <v>0</v>
      </c>
      <c r="L219" s="8">
        <v>0</v>
      </c>
    </row>
    <row r="220" spans="1:12">
      <c r="A220" s="8" t="s">
        <v>1035</v>
      </c>
      <c r="B220" s="8">
        <v>15</v>
      </c>
      <c r="C220" s="8"/>
      <c r="D220" s="8">
        <v>0</v>
      </c>
      <c r="E220" s="8">
        <v>2</v>
      </c>
      <c r="F220" s="8">
        <v>4</v>
      </c>
      <c r="G220" s="8">
        <v>3</v>
      </c>
      <c r="H220" s="8">
        <v>6</v>
      </c>
      <c r="I220" s="8">
        <v>0</v>
      </c>
      <c r="J220" s="8">
        <v>0</v>
      </c>
      <c r="K220" s="8">
        <v>0</v>
      </c>
      <c r="L220" s="8">
        <v>0</v>
      </c>
    </row>
    <row r="221" spans="1:12">
      <c r="A221" s="8" t="s">
        <v>1097</v>
      </c>
      <c r="B221" s="8">
        <v>16</v>
      </c>
      <c r="C221" s="8"/>
      <c r="D221" s="8">
        <v>0</v>
      </c>
      <c r="E221" s="8">
        <v>0</v>
      </c>
      <c r="F221" s="8">
        <v>3</v>
      </c>
      <c r="G221" s="8">
        <v>10</v>
      </c>
      <c r="H221" s="8">
        <v>21</v>
      </c>
      <c r="I221" s="8">
        <v>1</v>
      </c>
      <c r="J221" s="8">
        <v>0</v>
      </c>
      <c r="K221" s="8">
        <v>0</v>
      </c>
      <c r="L221" s="8">
        <v>0</v>
      </c>
    </row>
    <row r="222" spans="1:12">
      <c r="A222" s="8" t="s">
        <v>1098</v>
      </c>
      <c r="B222" s="8">
        <v>17</v>
      </c>
      <c r="C222" s="8"/>
      <c r="D222" s="8">
        <v>0</v>
      </c>
      <c r="E222" s="8">
        <v>6</v>
      </c>
      <c r="F222" s="8">
        <v>36</v>
      </c>
      <c r="G222" s="8">
        <v>10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</row>
    <row r="223" spans="1:12">
      <c r="A223" s="8" t="s">
        <v>1100</v>
      </c>
      <c r="B223" s="8">
        <v>18</v>
      </c>
      <c r="C223" s="8"/>
      <c r="D223" s="8">
        <v>0</v>
      </c>
      <c r="E223" s="8">
        <v>0</v>
      </c>
      <c r="F223" s="8">
        <v>0</v>
      </c>
      <c r="G223" s="8">
        <v>2</v>
      </c>
      <c r="H223" s="8">
        <v>17</v>
      </c>
      <c r="I223" s="8">
        <v>19</v>
      </c>
      <c r="J223" s="8">
        <v>0</v>
      </c>
      <c r="K223" s="8">
        <v>0</v>
      </c>
      <c r="L223" s="8">
        <v>0</v>
      </c>
    </row>
    <row r="224" spans="1:12">
      <c r="A224" s="8" t="s">
        <v>1099</v>
      </c>
      <c r="B224" s="8">
        <v>19</v>
      </c>
      <c r="C224" s="8"/>
      <c r="D224" s="8">
        <v>34</v>
      </c>
      <c r="E224" s="8">
        <v>96</v>
      </c>
      <c r="F224" s="8">
        <v>56</v>
      </c>
      <c r="G224" s="8">
        <v>1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</row>
    <row r="225" spans="1:12">
      <c r="A225" s="11" t="s">
        <v>609</v>
      </c>
      <c r="B225" s="11" t="s">
        <v>565</v>
      </c>
      <c r="C225" s="11">
        <v>1</v>
      </c>
      <c r="D225" s="11">
        <f t="shared" ref="D225:L225" si="48">SUM(D226:D228)</f>
        <v>42</v>
      </c>
      <c r="E225" s="11">
        <f t="shared" si="48"/>
        <v>21</v>
      </c>
      <c r="F225" s="11">
        <f t="shared" si="48"/>
        <v>14</v>
      </c>
      <c r="G225" s="11">
        <f t="shared" si="48"/>
        <v>0</v>
      </c>
      <c r="H225" s="11">
        <f t="shared" si="48"/>
        <v>0</v>
      </c>
      <c r="I225" s="11">
        <f t="shared" si="48"/>
        <v>0</v>
      </c>
      <c r="J225" s="11">
        <f t="shared" si="48"/>
        <v>0</v>
      </c>
      <c r="K225" s="11">
        <f t="shared" si="48"/>
        <v>0</v>
      </c>
      <c r="L225" s="11">
        <f t="shared" si="48"/>
        <v>0</v>
      </c>
    </row>
    <row r="226" spans="1:12">
      <c r="A226" s="8" t="s">
        <v>1021</v>
      </c>
      <c r="B226" s="8">
        <v>17</v>
      </c>
      <c r="C226" s="8"/>
      <c r="D226" s="8">
        <v>5</v>
      </c>
      <c r="E226" s="8">
        <v>9</v>
      </c>
      <c r="F226" s="8">
        <v>14</v>
      </c>
      <c r="G226" s="26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</row>
    <row r="227" spans="1:12">
      <c r="A227" s="8"/>
      <c r="B227" s="8">
        <v>18</v>
      </c>
      <c r="C227" s="8"/>
      <c r="D227" s="8">
        <v>21</v>
      </c>
      <c r="E227" s="8">
        <v>9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</row>
    <row r="228" spans="1:12">
      <c r="A228" s="8"/>
      <c r="B228" s="8">
        <v>19</v>
      </c>
      <c r="C228" s="8"/>
      <c r="D228" s="8">
        <v>16</v>
      </c>
      <c r="E228" s="8">
        <v>3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</row>
    <row r="229" spans="1:12">
      <c r="A229" s="11" t="s">
        <v>610</v>
      </c>
      <c r="B229" s="11" t="s">
        <v>565</v>
      </c>
      <c r="C229" s="11">
        <v>1</v>
      </c>
      <c r="D229" s="11">
        <f t="shared" ref="D229:L229" si="49">SUM(D230:D233)</f>
        <v>0</v>
      </c>
      <c r="E229" s="11">
        <f t="shared" si="49"/>
        <v>0</v>
      </c>
      <c r="F229" s="11">
        <f t="shared" si="49"/>
        <v>0</v>
      </c>
      <c r="G229" s="11">
        <f t="shared" si="49"/>
        <v>0</v>
      </c>
      <c r="H229" s="11">
        <f t="shared" si="49"/>
        <v>1</v>
      </c>
      <c r="I229" s="11">
        <f t="shared" si="49"/>
        <v>11</v>
      </c>
      <c r="J229" s="11">
        <f t="shared" si="49"/>
        <v>59</v>
      </c>
      <c r="K229" s="11">
        <f t="shared" si="49"/>
        <v>8</v>
      </c>
      <c r="L229" s="11">
        <f t="shared" si="49"/>
        <v>3</v>
      </c>
    </row>
    <row r="230" spans="1:12">
      <c r="A230" s="8"/>
      <c r="B230" s="8">
        <v>13</v>
      </c>
      <c r="C230" s="8"/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1</v>
      </c>
      <c r="K230" s="8">
        <v>2</v>
      </c>
      <c r="L230" s="8">
        <v>0</v>
      </c>
    </row>
    <row r="231" spans="1:12">
      <c r="A231" s="8"/>
      <c r="B231" s="8">
        <v>14</v>
      </c>
      <c r="C231" s="8"/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2</v>
      </c>
      <c r="J231" s="8">
        <v>1</v>
      </c>
      <c r="K231" s="8">
        <v>3</v>
      </c>
      <c r="L231" s="8">
        <v>1</v>
      </c>
    </row>
    <row r="232" spans="1:12">
      <c r="A232" s="8" t="s">
        <v>1056</v>
      </c>
      <c r="B232" s="8">
        <v>15</v>
      </c>
      <c r="C232" s="8"/>
      <c r="D232" s="8">
        <v>0</v>
      </c>
      <c r="E232" s="8">
        <v>0</v>
      </c>
      <c r="F232" s="8">
        <v>0</v>
      </c>
      <c r="G232" s="8">
        <v>0</v>
      </c>
      <c r="H232" s="8">
        <v>1</v>
      </c>
      <c r="I232" s="8">
        <v>8</v>
      </c>
      <c r="J232" s="8">
        <v>19</v>
      </c>
      <c r="K232" s="8">
        <v>2</v>
      </c>
      <c r="L232" s="8">
        <v>2</v>
      </c>
    </row>
    <row r="233" spans="1:12">
      <c r="A233" s="8"/>
      <c r="B233" s="8">
        <v>16</v>
      </c>
      <c r="C233" s="8"/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1</v>
      </c>
      <c r="J233" s="8">
        <v>38</v>
      </c>
      <c r="K233" s="8">
        <v>1</v>
      </c>
      <c r="L233" s="8">
        <v>0</v>
      </c>
    </row>
    <row r="234" spans="1:12">
      <c r="A234" s="11" t="s">
        <v>611</v>
      </c>
      <c r="B234" s="11" t="s">
        <v>565</v>
      </c>
      <c r="C234" s="11">
        <v>3</v>
      </c>
      <c r="D234" s="11">
        <f t="shared" ref="D234:L234" si="50">SUM(D235:D237)</f>
        <v>123</v>
      </c>
      <c r="E234" s="11">
        <f t="shared" si="50"/>
        <v>7</v>
      </c>
      <c r="F234" s="11">
        <f t="shared" si="50"/>
        <v>2</v>
      </c>
      <c r="G234" s="11">
        <f t="shared" si="50"/>
        <v>2</v>
      </c>
      <c r="H234" s="11">
        <f t="shared" si="50"/>
        <v>0</v>
      </c>
      <c r="I234" s="11">
        <f t="shared" si="50"/>
        <v>0</v>
      </c>
      <c r="J234" s="11">
        <f t="shared" si="50"/>
        <v>0</v>
      </c>
      <c r="K234" s="11">
        <f t="shared" si="50"/>
        <v>0</v>
      </c>
      <c r="L234" s="11">
        <f t="shared" si="50"/>
        <v>0</v>
      </c>
    </row>
    <row r="235" spans="1:12">
      <c r="A235" s="8"/>
      <c r="B235" s="8">
        <v>18</v>
      </c>
      <c r="C235" s="8"/>
      <c r="D235" s="8">
        <v>0</v>
      </c>
      <c r="E235" s="8">
        <v>0</v>
      </c>
      <c r="F235" s="8">
        <v>2</v>
      </c>
      <c r="G235" s="8">
        <v>1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</row>
    <row r="236" spans="1:12">
      <c r="A236" s="8" t="s">
        <v>1061</v>
      </c>
      <c r="B236" s="8">
        <v>19</v>
      </c>
      <c r="C236" s="8"/>
      <c r="D236" s="8">
        <v>2</v>
      </c>
      <c r="E236" s="8">
        <v>1</v>
      </c>
      <c r="F236" s="8">
        <v>0</v>
      </c>
      <c r="G236" s="8">
        <v>1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</row>
    <row r="237" spans="1:12">
      <c r="A237" s="8" t="s">
        <v>1016</v>
      </c>
      <c r="B237" s="8">
        <v>20</v>
      </c>
      <c r="C237" s="8"/>
      <c r="D237" s="8">
        <v>121</v>
      </c>
      <c r="E237" s="8">
        <v>6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</row>
    <row r="238" spans="1:12">
      <c r="A238" s="11" t="s">
        <v>612</v>
      </c>
      <c r="B238" s="11" t="s">
        <v>565</v>
      </c>
      <c r="C238" s="11">
        <v>2</v>
      </c>
      <c r="D238" s="11">
        <f t="shared" ref="D238:L238" si="51">SUM(D239:D245)</f>
        <v>51</v>
      </c>
      <c r="E238" s="11">
        <f t="shared" si="51"/>
        <v>45</v>
      </c>
      <c r="F238" s="11">
        <f t="shared" si="51"/>
        <v>25</v>
      </c>
      <c r="G238" s="11">
        <f t="shared" si="51"/>
        <v>5</v>
      </c>
      <c r="H238" s="11">
        <f t="shared" si="51"/>
        <v>0</v>
      </c>
      <c r="I238" s="11">
        <f t="shared" si="51"/>
        <v>0</v>
      </c>
      <c r="J238" s="11">
        <f t="shared" si="51"/>
        <v>2</v>
      </c>
      <c r="K238" s="11">
        <f t="shared" si="51"/>
        <v>1</v>
      </c>
      <c r="L238" s="11">
        <f t="shared" si="51"/>
        <v>0</v>
      </c>
    </row>
    <row r="239" spans="1:12">
      <c r="A239" s="8"/>
      <c r="B239" s="8">
        <v>12</v>
      </c>
      <c r="C239" s="8"/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1</v>
      </c>
      <c r="K239" s="8">
        <v>0</v>
      </c>
      <c r="L239" s="8">
        <v>0</v>
      </c>
    </row>
    <row r="240" spans="1:12">
      <c r="A240" s="8"/>
      <c r="B240" s="8">
        <v>13</v>
      </c>
      <c r="C240" s="8"/>
      <c r="D240" s="8">
        <v>0</v>
      </c>
      <c r="E240" s="8">
        <v>0</v>
      </c>
      <c r="F240" s="8">
        <v>0</v>
      </c>
      <c r="G240" s="8">
        <v>2</v>
      </c>
      <c r="H240" s="8">
        <v>0</v>
      </c>
      <c r="I240" s="8">
        <v>0</v>
      </c>
      <c r="J240" s="8">
        <v>1</v>
      </c>
      <c r="K240" s="8">
        <v>1</v>
      </c>
      <c r="L240" s="8">
        <v>0</v>
      </c>
    </row>
    <row r="241" spans="1:12">
      <c r="A241" s="8" t="s">
        <v>1007</v>
      </c>
      <c r="B241" s="8">
        <v>14</v>
      </c>
      <c r="C241" s="8"/>
      <c r="D241" s="8">
        <v>3</v>
      </c>
      <c r="E241" s="8">
        <v>12</v>
      </c>
      <c r="F241" s="8">
        <v>3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</row>
    <row r="242" spans="1:12">
      <c r="A242" s="8"/>
      <c r="B242" s="8">
        <v>15</v>
      </c>
      <c r="C242" s="8"/>
      <c r="D242" s="8">
        <v>24</v>
      </c>
      <c r="E242" s="8">
        <v>16</v>
      </c>
      <c r="F242" s="8">
        <v>6</v>
      </c>
      <c r="G242" s="8">
        <v>3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</row>
    <row r="243" spans="1:12">
      <c r="A243" s="8"/>
      <c r="B243" s="8">
        <v>16</v>
      </c>
      <c r="C243" s="8"/>
      <c r="D243" s="8">
        <v>5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</row>
    <row r="244" spans="1:12">
      <c r="A244" s="8"/>
      <c r="B244" s="8">
        <v>17</v>
      </c>
      <c r="C244" s="8"/>
      <c r="D244" s="8">
        <v>3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</row>
    <row r="245" spans="1:12">
      <c r="A245" s="8"/>
      <c r="B245" s="8">
        <v>19</v>
      </c>
      <c r="C245" s="8"/>
      <c r="D245" s="8">
        <v>16</v>
      </c>
      <c r="E245" s="8">
        <v>17</v>
      </c>
      <c r="F245" s="8">
        <v>16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</row>
    <row r="246" spans="1:12">
      <c r="A246" s="11" t="s">
        <v>852</v>
      </c>
      <c r="B246" s="11" t="s">
        <v>565</v>
      </c>
      <c r="C246" s="11">
        <v>2</v>
      </c>
      <c r="D246" s="11">
        <f t="shared" ref="D246:L246" si="52">SUM(D247)</f>
        <v>1</v>
      </c>
      <c r="E246" s="11">
        <f t="shared" si="52"/>
        <v>0</v>
      </c>
      <c r="F246" s="11">
        <f t="shared" si="52"/>
        <v>0</v>
      </c>
      <c r="G246" s="11">
        <f t="shared" si="52"/>
        <v>0</v>
      </c>
      <c r="H246" s="11">
        <f t="shared" si="52"/>
        <v>0</v>
      </c>
      <c r="I246" s="11">
        <f t="shared" si="52"/>
        <v>0</v>
      </c>
      <c r="J246" s="11">
        <f t="shared" si="52"/>
        <v>0</v>
      </c>
      <c r="K246" s="11">
        <f t="shared" si="52"/>
        <v>0</v>
      </c>
      <c r="L246" s="11">
        <f t="shared" si="52"/>
        <v>0</v>
      </c>
    </row>
    <row r="247" spans="1:12">
      <c r="A247" s="8"/>
      <c r="B247" s="8">
        <v>15</v>
      </c>
      <c r="C247" s="8"/>
      <c r="D247" s="8">
        <v>1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</row>
    <row r="248" spans="1:12">
      <c r="A248" s="11" t="s">
        <v>943</v>
      </c>
      <c r="B248" s="11" t="s">
        <v>565</v>
      </c>
      <c r="C248" s="11">
        <v>2</v>
      </c>
      <c r="D248" s="11">
        <f t="shared" ref="D248:L248" si="53">SUM(D249)</f>
        <v>4</v>
      </c>
      <c r="E248" s="11">
        <f t="shared" si="53"/>
        <v>1</v>
      </c>
      <c r="F248" s="11">
        <f t="shared" si="53"/>
        <v>0</v>
      </c>
      <c r="G248" s="11">
        <f t="shared" si="53"/>
        <v>0</v>
      </c>
      <c r="H248" s="11">
        <f t="shared" si="53"/>
        <v>0</v>
      </c>
      <c r="I248" s="11">
        <f t="shared" si="53"/>
        <v>0</v>
      </c>
      <c r="J248" s="11">
        <f t="shared" si="53"/>
        <v>0</v>
      </c>
      <c r="K248" s="11">
        <f t="shared" si="53"/>
        <v>0</v>
      </c>
      <c r="L248" s="11">
        <f t="shared" si="53"/>
        <v>0</v>
      </c>
    </row>
    <row r="249" spans="1:12">
      <c r="A249" s="8"/>
      <c r="B249" s="8">
        <v>14</v>
      </c>
      <c r="C249" s="8"/>
      <c r="D249" s="8">
        <v>4</v>
      </c>
      <c r="E249" s="8">
        <v>1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</row>
    <row r="250" spans="1:12">
      <c r="A250" s="11" t="s">
        <v>613</v>
      </c>
      <c r="B250" s="11" t="s">
        <v>565</v>
      </c>
      <c r="C250" s="11">
        <v>2</v>
      </c>
      <c r="D250" s="11">
        <f t="shared" ref="D250:L250" si="54">SUM(D251:D254)</f>
        <v>36</v>
      </c>
      <c r="E250" s="11">
        <f t="shared" si="54"/>
        <v>15</v>
      </c>
      <c r="F250" s="11">
        <f t="shared" si="54"/>
        <v>21</v>
      </c>
      <c r="G250" s="11">
        <f t="shared" si="54"/>
        <v>12</v>
      </c>
      <c r="H250" s="11">
        <f t="shared" si="54"/>
        <v>11</v>
      </c>
      <c r="I250" s="11">
        <f t="shared" si="54"/>
        <v>2</v>
      </c>
      <c r="J250" s="11">
        <f t="shared" si="54"/>
        <v>0</v>
      </c>
      <c r="K250" s="11">
        <f t="shared" si="54"/>
        <v>0</v>
      </c>
      <c r="L250" s="11">
        <f t="shared" si="54"/>
        <v>0</v>
      </c>
    </row>
    <row r="251" spans="1:12">
      <c r="A251" s="8"/>
      <c r="B251" s="8">
        <v>9</v>
      </c>
      <c r="C251" s="8"/>
      <c r="D251" s="8">
        <v>0</v>
      </c>
      <c r="E251" s="8">
        <v>0</v>
      </c>
      <c r="F251" s="8">
        <v>0</v>
      </c>
      <c r="G251" s="8">
        <v>0</v>
      </c>
      <c r="H251" s="8">
        <v>1</v>
      </c>
      <c r="I251" s="8">
        <v>0</v>
      </c>
      <c r="J251" s="8">
        <v>0</v>
      </c>
      <c r="K251" s="8">
        <v>0</v>
      </c>
      <c r="L251" s="8">
        <v>0</v>
      </c>
    </row>
    <row r="252" spans="1:12">
      <c r="A252" s="8"/>
      <c r="B252" s="8">
        <v>14</v>
      </c>
      <c r="C252" s="8"/>
      <c r="D252" s="8">
        <v>0</v>
      </c>
      <c r="E252" s="8">
        <v>5</v>
      </c>
      <c r="F252" s="8">
        <v>20</v>
      </c>
      <c r="G252" s="8">
        <v>12</v>
      </c>
      <c r="H252" s="8">
        <v>10</v>
      </c>
      <c r="I252" s="8">
        <v>2</v>
      </c>
      <c r="J252" s="8">
        <v>0</v>
      </c>
      <c r="K252" s="8">
        <v>0</v>
      </c>
      <c r="L252" s="8">
        <v>0</v>
      </c>
    </row>
    <row r="253" spans="1:12">
      <c r="A253" s="8"/>
      <c r="B253" s="8">
        <v>16</v>
      </c>
      <c r="C253" s="8"/>
      <c r="D253" s="8">
        <v>8</v>
      </c>
      <c r="E253" s="8">
        <v>3</v>
      </c>
      <c r="F253" s="8">
        <v>1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</row>
    <row r="254" spans="1:12">
      <c r="A254" s="8"/>
      <c r="B254" s="8">
        <v>17</v>
      </c>
      <c r="C254" s="8"/>
      <c r="D254" s="8">
        <v>28</v>
      </c>
      <c r="E254" s="8">
        <v>7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</row>
    <row r="255" spans="1:12">
      <c r="A255" s="11" t="s">
        <v>614</v>
      </c>
      <c r="B255" s="11" t="s">
        <v>565</v>
      </c>
      <c r="C255" s="11">
        <v>1</v>
      </c>
      <c r="D255" s="11">
        <f t="shared" ref="D255:L255" si="55">SUM(D256:D257)</f>
        <v>0</v>
      </c>
      <c r="E255" s="11">
        <f t="shared" si="55"/>
        <v>0</v>
      </c>
      <c r="F255" s="11">
        <f t="shared" si="55"/>
        <v>0</v>
      </c>
      <c r="G255" s="11">
        <f t="shared" si="55"/>
        <v>0</v>
      </c>
      <c r="H255" s="11">
        <f t="shared" si="55"/>
        <v>0</v>
      </c>
      <c r="I255" s="11">
        <f t="shared" si="55"/>
        <v>0</v>
      </c>
      <c r="J255" s="11">
        <f t="shared" si="55"/>
        <v>4</v>
      </c>
      <c r="K255" s="11">
        <f t="shared" si="55"/>
        <v>1</v>
      </c>
      <c r="L255" s="11">
        <f t="shared" si="55"/>
        <v>1</v>
      </c>
    </row>
    <row r="256" spans="1:12">
      <c r="A256" s="8"/>
      <c r="B256" s="8">
        <v>13</v>
      </c>
      <c r="C256" s="8"/>
      <c r="D256" s="8">
        <v>0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1</v>
      </c>
      <c r="L256" s="8">
        <v>1</v>
      </c>
    </row>
    <row r="257" spans="1:12">
      <c r="A257" s="8"/>
      <c r="B257" s="8">
        <v>14</v>
      </c>
      <c r="C257" s="8"/>
      <c r="D257" s="8">
        <v>0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>
        <v>4</v>
      </c>
      <c r="K257" s="8">
        <v>0</v>
      </c>
      <c r="L257" s="8">
        <v>0</v>
      </c>
    </row>
    <row r="258" spans="1:12">
      <c r="A258" s="11" t="s">
        <v>615</v>
      </c>
      <c r="B258" s="11" t="s">
        <v>565</v>
      </c>
      <c r="C258" s="11">
        <v>3</v>
      </c>
      <c r="D258" s="11">
        <f t="shared" ref="D258:L258" si="56">SUM(D259)</f>
        <v>0</v>
      </c>
      <c r="E258" s="11">
        <f t="shared" si="56"/>
        <v>0</v>
      </c>
      <c r="F258" s="11">
        <f t="shared" si="56"/>
        <v>1</v>
      </c>
      <c r="G258" s="11">
        <f t="shared" si="56"/>
        <v>0</v>
      </c>
      <c r="H258" s="11">
        <f t="shared" si="56"/>
        <v>2</v>
      </c>
      <c r="I258" s="11">
        <f t="shared" si="56"/>
        <v>0</v>
      </c>
      <c r="J258" s="11">
        <f t="shared" si="56"/>
        <v>0</v>
      </c>
      <c r="K258" s="11">
        <f t="shared" si="56"/>
        <v>0</v>
      </c>
      <c r="L258" s="11">
        <f t="shared" si="56"/>
        <v>0</v>
      </c>
    </row>
    <row r="259" spans="1:12">
      <c r="A259" s="8"/>
      <c r="B259" s="8">
        <v>15</v>
      </c>
      <c r="C259" s="8"/>
      <c r="D259" s="8">
        <v>0</v>
      </c>
      <c r="E259" s="8">
        <v>0</v>
      </c>
      <c r="F259" s="8">
        <v>1</v>
      </c>
      <c r="G259" s="8">
        <v>0</v>
      </c>
      <c r="H259" s="8">
        <v>2</v>
      </c>
      <c r="I259" s="8">
        <v>0</v>
      </c>
      <c r="J259" s="8">
        <v>0</v>
      </c>
      <c r="K259" s="8">
        <v>0</v>
      </c>
      <c r="L259" s="8">
        <v>0</v>
      </c>
    </row>
    <row r="260" spans="1:12">
      <c r="A260" s="11" t="s">
        <v>616</v>
      </c>
      <c r="B260" s="11" t="s">
        <v>565</v>
      </c>
      <c r="C260" s="11">
        <v>3</v>
      </c>
      <c r="D260" s="11">
        <f t="shared" ref="D260:L260" si="57">SUM(D261:D267)</f>
        <v>50</v>
      </c>
      <c r="E260" s="11">
        <f t="shared" si="57"/>
        <v>0</v>
      </c>
      <c r="F260" s="11">
        <f t="shared" si="57"/>
        <v>0</v>
      </c>
      <c r="G260" s="11">
        <f t="shared" si="57"/>
        <v>0</v>
      </c>
      <c r="H260" s="11">
        <f t="shared" si="57"/>
        <v>7</v>
      </c>
      <c r="I260" s="11">
        <f t="shared" si="57"/>
        <v>4</v>
      </c>
      <c r="J260" s="11">
        <f t="shared" si="57"/>
        <v>5</v>
      </c>
      <c r="K260" s="11">
        <f t="shared" si="57"/>
        <v>9</v>
      </c>
      <c r="L260" s="11">
        <f t="shared" si="57"/>
        <v>0</v>
      </c>
    </row>
    <row r="261" spans="1:12">
      <c r="A261" s="8" t="s">
        <v>1039</v>
      </c>
      <c r="B261" s="8">
        <v>9</v>
      </c>
      <c r="C261" s="8"/>
      <c r="D261" s="8">
        <v>0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1</v>
      </c>
      <c r="K261" s="8">
        <v>3</v>
      </c>
      <c r="L261" s="8">
        <v>0</v>
      </c>
    </row>
    <row r="262" spans="1:12">
      <c r="A262" s="8" t="s">
        <v>1040</v>
      </c>
      <c r="B262" s="8">
        <v>11</v>
      </c>
      <c r="C262" s="8"/>
      <c r="D262" s="8">
        <v>0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1</v>
      </c>
      <c r="K262" s="8">
        <v>6</v>
      </c>
      <c r="L262" s="8">
        <v>0</v>
      </c>
    </row>
    <row r="263" spans="1:12">
      <c r="A263" s="8" t="s">
        <v>1043</v>
      </c>
      <c r="B263" s="8">
        <v>12</v>
      </c>
      <c r="C263" s="8"/>
      <c r="D263" s="8">
        <v>0</v>
      </c>
      <c r="E263" s="8">
        <v>0</v>
      </c>
      <c r="F263" s="8">
        <v>0</v>
      </c>
      <c r="G263" s="8">
        <v>0</v>
      </c>
      <c r="H263" s="8">
        <v>1</v>
      </c>
      <c r="I263" s="8">
        <v>0</v>
      </c>
      <c r="J263" s="8">
        <v>3</v>
      </c>
      <c r="K263" s="8">
        <v>0</v>
      </c>
      <c r="L263" s="8">
        <v>0</v>
      </c>
    </row>
    <row r="264" spans="1:12">
      <c r="A264" s="8" t="s">
        <v>1041</v>
      </c>
      <c r="B264" s="8">
        <v>13</v>
      </c>
      <c r="C264" s="8"/>
      <c r="D264" s="8">
        <v>0</v>
      </c>
      <c r="E264" s="8">
        <v>0</v>
      </c>
      <c r="F264" s="8">
        <v>0</v>
      </c>
      <c r="G264" s="8">
        <v>0</v>
      </c>
      <c r="H264" s="8">
        <v>1</v>
      </c>
      <c r="I264" s="8">
        <v>0</v>
      </c>
      <c r="J264" s="8">
        <v>0</v>
      </c>
      <c r="K264" s="8">
        <v>0</v>
      </c>
      <c r="L264" s="8">
        <v>0</v>
      </c>
    </row>
    <row r="265" spans="1:12">
      <c r="A265" s="8" t="s">
        <v>1042</v>
      </c>
      <c r="B265" s="8">
        <v>14</v>
      </c>
      <c r="C265" s="8"/>
      <c r="D265" s="8">
        <v>0</v>
      </c>
      <c r="E265" s="8">
        <v>0</v>
      </c>
      <c r="F265" s="8">
        <v>0</v>
      </c>
      <c r="G265" s="8">
        <v>0</v>
      </c>
      <c r="H265" s="8">
        <v>3</v>
      </c>
      <c r="I265" s="8">
        <v>0</v>
      </c>
      <c r="J265" s="8">
        <v>0</v>
      </c>
      <c r="K265" s="8">
        <v>0</v>
      </c>
      <c r="L265" s="8">
        <v>0</v>
      </c>
    </row>
    <row r="266" spans="1:12">
      <c r="A266" s="8" t="s">
        <v>1031</v>
      </c>
      <c r="B266" s="8">
        <v>15</v>
      </c>
      <c r="C266" s="8"/>
      <c r="D266" s="8">
        <v>4</v>
      </c>
      <c r="E266" s="8">
        <v>0</v>
      </c>
      <c r="F266" s="8">
        <v>0</v>
      </c>
      <c r="G266" s="8">
        <v>0</v>
      </c>
      <c r="H266" s="8">
        <v>2</v>
      </c>
      <c r="I266" s="8">
        <v>4</v>
      </c>
      <c r="J266" s="8">
        <v>0</v>
      </c>
      <c r="K266" s="8">
        <v>0</v>
      </c>
      <c r="L266" s="8">
        <v>0</v>
      </c>
    </row>
    <row r="267" spans="1:12">
      <c r="A267" s="8" t="s">
        <v>1143</v>
      </c>
      <c r="B267" s="8">
        <v>17</v>
      </c>
      <c r="C267" s="8"/>
      <c r="D267" s="8">
        <v>46</v>
      </c>
      <c r="E267" s="8">
        <v>0</v>
      </c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8">
        <v>0</v>
      </c>
      <c r="L267" s="8">
        <v>0</v>
      </c>
    </row>
    <row r="268" spans="1:12">
      <c r="A268" s="11" t="s">
        <v>617</v>
      </c>
      <c r="B268" s="11" t="s">
        <v>565</v>
      </c>
      <c r="C268" s="11">
        <v>3</v>
      </c>
      <c r="D268" s="11">
        <f t="shared" ref="D268:L268" si="58">SUM(D269:D273)</f>
        <v>17</v>
      </c>
      <c r="E268" s="11">
        <f t="shared" si="58"/>
        <v>11</v>
      </c>
      <c r="F268" s="11">
        <f t="shared" si="58"/>
        <v>67</v>
      </c>
      <c r="G268" s="11">
        <f t="shared" si="58"/>
        <v>2</v>
      </c>
      <c r="H268" s="11">
        <f t="shared" si="58"/>
        <v>6</v>
      </c>
      <c r="I268" s="11">
        <f t="shared" si="58"/>
        <v>5</v>
      </c>
      <c r="J268" s="11">
        <f t="shared" si="58"/>
        <v>1</v>
      </c>
      <c r="K268" s="11">
        <f t="shared" si="58"/>
        <v>0</v>
      </c>
      <c r="L268" s="11">
        <f t="shared" si="58"/>
        <v>0</v>
      </c>
    </row>
    <row r="269" spans="1:12">
      <c r="A269" s="8"/>
      <c r="B269" s="8">
        <v>15</v>
      </c>
      <c r="C269" s="8"/>
      <c r="D269" s="8">
        <v>1</v>
      </c>
      <c r="E269" s="8">
        <v>3</v>
      </c>
      <c r="F269" s="8">
        <v>3</v>
      </c>
      <c r="G269" s="8">
        <v>1</v>
      </c>
      <c r="H269" s="8">
        <v>4</v>
      </c>
      <c r="I269" s="8">
        <v>5</v>
      </c>
      <c r="J269" s="8">
        <v>1</v>
      </c>
      <c r="K269" s="8">
        <v>0</v>
      </c>
      <c r="L269" s="8">
        <v>0</v>
      </c>
    </row>
    <row r="270" spans="1:12">
      <c r="A270" s="8"/>
      <c r="B270" s="8">
        <v>16</v>
      </c>
      <c r="C270" s="8"/>
      <c r="D270" s="8">
        <v>0</v>
      </c>
      <c r="E270" s="8">
        <v>0</v>
      </c>
      <c r="F270" s="8">
        <v>0</v>
      </c>
      <c r="G270" s="8">
        <v>1</v>
      </c>
      <c r="H270" s="8">
        <v>2</v>
      </c>
      <c r="I270" s="8">
        <v>0</v>
      </c>
      <c r="J270" s="8">
        <v>0</v>
      </c>
      <c r="K270" s="8">
        <v>0</v>
      </c>
      <c r="L270" s="8">
        <v>0</v>
      </c>
    </row>
    <row r="271" spans="1:12">
      <c r="A271" s="8" t="s">
        <v>1122</v>
      </c>
      <c r="B271" s="8">
        <v>18</v>
      </c>
      <c r="C271" s="8"/>
      <c r="D271" s="8">
        <v>0</v>
      </c>
      <c r="E271" s="8">
        <v>1</v>
      </c>
      <c r="F271" s="8">
        <v>33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</row>
    <row r="272" spans="1:12">
      <c r="A272" s="8"/>
      <c r="B272" s="8">
        <v>19</v>
      </c>
      <c r="C272" s="8"/>
      <c r="D272" s="8">
        <v>1</v>
      </c>
      <c r="E272" s="8">
        <v>7</v>
      </c>
      <c r="F272" s="8">
        <v>31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</row>
    <row r="273" spans="1:12">
      <c r="A273" s="8"/>
      <c r="B273" s="8">
        <v>20</v>
      </c>
      <c r="C273" s="8"/>
      <c r="D273" s="8">
        <v>15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</row>
    <row r="274" spans="1:12">
      <c r="A274" s="11" t="s">
        <v>618</v>
      </c>
      <c r="B274" s="11" t="s">
        <v>565</v>
      </c>
      <c r="C274" s="11">
        <v>3</v>
      </c>
      <c r="D274" s="11">
        <f t="shared" ref="D274:L274" si="59">SUM(D275:D276)</f>
        <v>0</v>
      </c>
      <c r="E274" s="11">
        <f t="shared" si="59"/>
        <v>0</v>
      </c>
      <c r="F274" s="11">
        <f t="shared" si="59"/>
        <v>10</v>
      </c>
      <c r="G274" s="11">
        <f t="shared" si="59"/>
        <v>2</v>
      </c>
      <c r="H274" s="11">
        <f t="shared" si="59"/>
        <v>4</v>
      </c>
      <c r="I274" s="11">
        <f t="shared" si="59"/>
        <v>1</v>
      </c>
      <c r="J274" s="11">
        <f t="shared" si="59"/>
        <v>0</v>
      </c>
      <c r="K274" s="11">
        <f t="shared" si="59"/>
        <v>0</v>
      </c>
      <c r="L274" s="11">
        <f t="shared" si="59"/>
        <v>0</v>
      </c>
    </row>
    <row r="275" spans="1:12">
      <c r="A275" s="8"/>
      <c r="B275" s="8">
        <v>18</v>
      </c>
      <c r="C275" s="8"/>
      <c r="D275" s="8">
        <v>0</v>
      </c>
      <c r="E275" s="8">
        <v>0</v>
      </c>
      <c r="F275" s="8">
        <v>0</v>
      </c>
      <c r="G275" s="8">
        <v>0</v>
      </c>
      <c r="H275" s="8">
        <v>4</v>
      </c>
      <c r="I275" s="8">
        <v>1</v>
      </c>
      <c r="J275" s="8">
        <v>0</v>
      </c>
      <c r="K275" s="8">
        <v>0</v>
      </c>
      <c r="L275" s="8">
        <v>0</v>
      </c>
    </row>
    <row r="276" spans="1:12">
      <c r="A276" s="8"/>
      <c r="B276" s="8">
        <v>19</v>
      </c>
      <c r="C276" s="8"/>
      <c r="D276" s="8">
        <v>0</v>
      </c>
      <c r="E276" s="8">
        <v>0</v>
      </c>
      <c r="F276" s="8">
        <v>10</v>
      </c>
      <c r="G276" s="8">
        <v>2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</row>
    <row r="277" spans="1:12">
      <c r="A277" s="11" t="s">
        <v>619</v>
      </c>
      <c r="B277" s="11" t="s">
        <v>565</v>
      </c>
      <c r="C277" s="11">
        <v>1</v>
      </c>
      <c r="D277" s="11">
        <f t="shared" ref="D277:L277" si="60">SUM(D278:D285)</f>
        <v>80</v>
      </c>
      <c r="E277" s="11">
        <f t="shared" si="60"/>
        <v>243</v>
      </c>
      <c r="F277" s="11">
        <f t="shared" si="60"/>
        <v>584</v>
      </c>
      <c r="G277" s="11">
        <f t="shared" si="60"/>
        <v>445</v>
      </c>
      <c r="H277" s="11">
        <f t="shared" si="60"/>
        <v>234</v>
      </c>
      <c r="I277" s="11">
        <f t="shared" si="60"/>
        <v>366</v>
      </c>
      <c r="J277" s="11">
        <f t="shared" si="60"/>
        <v>271</v>
      </c>
      <c r="K277" s="11">
        <f t="shared" si="60"/>
        <v>16</v>
      </c>
      <c r="L277" s="11">
        <f t="shared" si="60"/>
        <v>2</v>
      </c>
    </row>
    <row r="278" spans="1:12">
      <c r="A278" s="8"/>
      <c r="B278" s="8">
        <v>9</v>
      </c>
      <c r="C278" s="8"/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7</v>
      </c>
      <c r="K278" s="8">
        <v>3</v>
      </c>
      <c r="L278" s="8">
        <v>1</v>
      </c>
    </row>
    <row r="279" spans="1:12">
      <c r="A279" s="8" t="s">
        <v>1073</v>
      </c>
      <c r="B279" s="8">
        <v>11</v>
      </c>
      <c r="C279" s="8"/>
      <c r="D279" s="8">
        <v>0</v>
      </c>
      <c r="E279" s="8">
        <v>0</v>
      </c>
      <c r="F279" s="8">
        <v>0</v>
      </c>
      <c r="G279" s="8">
        <v>1</v>
      </c>
      <c r="H279" s="8">
        <v>0</v>
      </c>
      <c r="I279" s="8">
        <v>6</v>
      </c>
      <c r="J279" s="8">
        <v>15</v>
      </c>
      <c r="K279" s="8">
        <v>4</v>
      </c>
      <c r="L279" s="8">
        <v>1</v>
      </c>
    </row>
    <row r="280" spans="1:12">
      <c r="A280" s="8" t="s">
        <v>1022</v>
      </c>
      <c r="B280" s="8">
        <v>12</v>
      </c>
      <c r="C280" s="8"/>
      <c r="D280" s="8">
        <v>0</v>
      </c>
      <c r="E280" s="8">
        <v>0</v>
      </c>
      <c r="F280" s="8">
        <v>0</v>
      </c>
      <c r="G280" s="8">
        <v>1</v>
      </c>
      <c r="H280" s="8">
        <v>5</v>
      </c>
      <c r="I280" s="8">
        <v>31</v>
      </c>
      <c r="J280" s="8">
        <v>98</v>
      </c>
      <c r="K280" s="8">
        <v>8</v>
      </c>
      <c r="L280" s="8">
        <v>0</v>
      </c>
    </row>
    <row r="281" spans="1:12">
      <c r="A281" s="8" t="s">
        <v>1071</v>
      </c>
      <c r="B281" s="8">
        <v>13</v>
      </c>
      <c r="C281" s="8"/>
      <c r="D281" s="8">
        <v>0</v>
      </c>
      <c r="E281" s="8">
        <v>0</v>
      </c>
      <c r="F281" s="8">
        <v>2</v>
      </c>
      <c r="G281" s="8">
        <v>2</v>
      </c>
      <c r="H281" s="8">
        <v>33</v>
      </c>
      <c r="I281" s="8">
        <v>108</v>
      </c>
      <c r="J281" s="8">
        <v>30</v>
      </c>
      <c r="K281" s="8">
        <v>0</v>
      </c>
      <c r="L281" s="8">
        <v>0</v>
      </c>
    </row>
    <row r="282" spans="1:12">
      <c r="A282" s="8" t="s">
        <v>1072</v>
      </c>
      <c r="B282" s="8">
        <v>14</v>
      </c>
      <c r="C282" s="8"/>
      <c r="D282" s="8">
        <v>0</v>
      </c>
      <c r="E282" s="8">
        <v>0</v>
      </c>
      <c r="F282" s="8">
        <v>1</v>
      </c>
      <c r="G282" s="8">
        <v>10</v>
      </c>
      <c r="H282" s="8">
        <v>31</v>
      </c>
      <c r="I282" s="8">
        <v>152</v>
      </c>
      <c r="J282" s="8">
        <v>113</v>
      </c>
      <c r="K282" s="8">
        <v>1</v>
      </c>
      <c r="L282" s="8">
        <v>0</v>
      </c>
    </row>
    <row r="283" spans="1:12">
      <c r="A283" s="8" t="s">
        <v>1074</v>
      </c>
      <c r="B283" s="8">
        <v>15</v>
      </c>
      <c r="C283" s="8"/>
      <c r="D283" s="8">
        <v>6</v>
      </c>
      <c r="E283" s="8">
        <v>9</v>
      </c>
      <c r="F283" s="8">
        <v>48</v>
      </c>
      <c r="G283" s="8">
        <v>90</v>
      </c>
      <c r="H283" s="8">
        <v>96</v>
      </c>
      <c r="I283" s="8">
        <v>69</v>
      </c>
      <c r="J283" s="8">
        <v>8</v>
      </c>
      <c r="K283" s="8">
        <v>0</v>
      </c>
      <c r="L283" s="8">
        <v>0</v>
      </c>
    </row>
    <row r="284" spans="1:12">
      <c r="A284" s="8" t="s">
        <v>1075</v>
      </c>
      <c r="B284" s="8">
        <v>16</v>
      </c>
      <c r="C284" s="8"/>
      <c r="D284" s="8">
        <v>8</v>
      </c>
      <c r="E284" s="8">
        <v>24</v>
      </c>
      <c r="F284" s="8">
        <v>199</v>
      </c>
      <c r="G284" s="8">
        <v>321</v>
      </c>
      <c r="H284" s="8">
        <v>69</v>
      </c>
      <c r="I284" s="8">
        <v>0</v>
      </c>
      <c r="J284" s="8">
        <v>0</v>
      </c>
      <c r="K284" s="8">
        <v>0</v>
      </c>
      <c r="L284" s="8">
        <v>0</v>
      </c>
    </row>
    <row r="285" spans="1:12">
      <c r="A285" s="8" t="s">
        <v>1076</v>
      </c>
      <c r="B285" s="8">
        <v>17</v>
      </c>
      <c r="C285" s="8"/>
      <c r="D285" s="8">
        <v>66</v>
      </c>
      <c r="E285" s="8">
        <v>210</v>
      </c>
      <c r="F285" s="8">
        <v>334</v>
      </c>
      <c r="G285" s="8">
        <v>20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</row>
    <row r="286" spans="1:12">
      <c r="A286" s="11" t="s">
        <v>620</v>
      </c>
      <c r="B286" s="11" t="s">
        <v>565</v>
      </c>
      <c r="C286" s="11">
        <v>2</v>
      </c>
      <c r="D286" s="11">
        <f t="shared" ref="D286:L286" si="61">SUM(D287:D288)</f>
        <v>1</v>
      </c>
      <c r="E286" s="11">
        <f t="shared" si="61"/>
        <v>2</v>
      </c>
      <c r="F286" s="11">
        <f t="shared" si="61"/>
        <v>5</v>
      </c>
      <c r="G286" s="11">
        <f t="shared" si="61"/>
        <v>0</v>
      </c>
      <c r="H286" s="11">
        <f t="shared" si="61"/>
        <v>0</v>
      </c>
      <c r="I286" s="11">
        <f t="shared" si="61"/>
        <v>0</v>
      </c>
      <c r="J286" s="11">
        <f t="shared" si="61"/>
        <v>0</v>
      </c>
      <c r="K286" s="11">
        <f t="shared" si="61"/>
        <v>0</v>
      </c>
      <c r="L286" s="11">
        <f t="shared" si="61"/>
        <v>0</v>
      </c>
    </row>
    <row r="287" spans="1:12">
      <c r="A287" s="8"/>
      <c r="B287" s="8">
        <v>17</v>
      </c>
      <c r="C287" s="8"/>
      <c r="D287" s="8">
        <v>0</v>
      </c>
      <c r="E287" s="8">
        <v>0</v>
      </c>
      <c r="F287" s="8">
        <v>5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</row>
    <row r="288" spans="1:12">
      <c r="A288" s="8"/>
      <c r="B288" s="8">
        <v>18</v>
      </c>
      <c r="C288" s="8"/>
      <c r="D288" s="8">
        <v>1</v>
      </c>
      <c r="E288" s="8">
        <v>2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</row>
    <row r="289" spans="1:12">
      <c r="A289" s="11" t="s">
        <v>621</v>
      </c>
      <c r="B289" s="11" t="s">
        <v>565</v>
      </c>
      <c r="C289" s="11">
        <v>3</v>
      </c>
      <c r="D289" s="11">
        <f t="shared" ref="D289:L289" si="62">SUM(D290:D294)</f>
        <v>10</v>
      </c>
      <c r="E289" s="11">
        <f t="shared" si="62"/>
        <v>3</v>
      </c>
      <c r="F289" s="11">
        <f t="shared" si="62"/>
        <v>0</v>
      </c>
      <c r="G289" s="11">
        <f t="shared" si="62"/>
        <v>1</v>
      </c>
      <c r="H289" s="11">
        <f t="shared" si="62"/>
        <v>2</v>
      </c>
      <c r="I289" s="11">
        <f t="shared" si="62"/>
        <v>9</v>
      </c>
      <c r="J289" s="11">
        <f t="shared" si="62"/>
        <v>4</v>
      </c>
      <c r="K289" s="11">
        <f t="shared" si="62"/>
        <v>1</v>
      </c>
      <c r="L289" s="11">
        <f t="shared" si="62"/>
        <v>0</v>
      </c>
    </row>
    <row r="290" spans="1:12">
      <c r="A290" s="8"/>
      <c r="B290" s="8">
        <v>11</v>
      </c>
      <c r="C290" s="8"/>
      <c r="D290" s="8">
        <v>0</v>
      </c>
      <c r="E290" s="8">
        <v>0</v>
      </c>
      <c r="F290" s="8">
        <v>0</v>
      </c>
      <c r="G290" s="8">
        <v>0</v>
      </c>
      <c r="H290" s="8">
        <v>1</v>
      </c>
      <c r="I290" s="8">
        <v>0</v>
      </c>
      <c r="J290" s="8">
        <v>0</v>
      </c>
      <c r="K290" s="8">
        <v>0</v>
      </c>
      <c r="L290" s="8">
        <v>0</v>
      </c>
    </row>
    <row r="291" spans="1:12">
      <c r="A291" s="8"/>
      <c r="B291" s="8">
        <v>13</v>
      </c>
      <c r="C291" s="8"/>
      <c r="D291" s="8">
        <v>0</v>
      </c>
      <c r="E291" s="8">
        <v>0</v>
      </c>
      <c r="F291" s="8">
        <v>0</v>
      </c>
      <c r="G291" s="8">
        <v>0</v>
      </c>
      <c r="H291" s="8">
        <v>0</v>
      </c>
      <c r="I291" s="8">
        <v>2</v>
      </c>
      <c r="J291" s="8">
        <v>0</v>
      </c>
      <c r="K291" s="8">
        <v>1</v>
      </c>
      <c r="L291" s="8">
        <v>0</v>
      </c>
    </row>
    <row r="292" spans="1:12">
      <c r="A292" s="8"/>
      <c r="B292" s="8">
        <v>14</v>
      </c>
      <c r="C292" s="8"/>
      <c r="D292" s="8">
        <v>0</v>
      </c>
      <c r="E292" s="8">
        <v>0</v>
      </c>
      <c r="F292" s="8">
        <v>0</v>
      </c>
      <c r="G292" s="8">
        <v>0</v>
      </c>
      <c r="H292" s="8">
        <v>0</v>
      </c>
      <c r="I292" s="8">
        <v>2</v>
      </c>
      <c r="J292" s="8">
        <v>1</v>
      </c>
      <c r="K292" s="8">
        <v>0</v>
      </c>
      <c r="L292" s="8">
        <v>0</v>
      </c>
    </row>
    <row r="293" spans="1:12">
      <c r="A293" s="8"/>
      <c r="B293" s="8">
        <v>15</v>
      </c>
      <c r="C293" s="8"/>
      <c r="D293" s="8">
        <v>0</v>
      </c>
      <c r="E293" s="8">
        <v>0</v>
      </c>
      <c r="F293" s="8">
        <v>0</v>
      </c>
      <c r="G293" s="8">
        <v>1</v>
      </c>
      <c r="H293" s="8">
        <v>1</v>
      </c>
      <c r="I293" s="8">
        <v>5</v>
      </c>
      <c r="J293" s="8">
        <v>3</v>
      </c>
      <c r="K293" s="8">
        <v>0</v>
      </c>
      <c r="L293" s="8">
        <v>0</v>
      </c>
    </row>
    <row r="294" spans="1:12">
      <c r="A294" s="8"/>
      <c r="B294" s="8">
        <v>18</v>
      </c>
      <c r="C294" s="8"/>
      <c r="D294" s="8">
        <v>10</v>
      </c>
      <c r="E294" s="8">
        <v>3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</row>
    <row r="295" spans="1:12">
      <c r="A295" s="11" t="s">
        <v>622</v>
      </c>
      <c r="B295" s="11" t="s">
        <v>565</v>
      </c>
      <c r="C295" s="11">
        <v>3</v>
      </c>
      <c r="D295" s="11">
        <f t="shared" ref="D295:L295" si="63">SUM(D296:D297)</f>
        <v>0</v>
      </c>
      <c r="E295" s="11">
        <f t="shared" si="63"/>
        <v>0</v>
      </c>
      <c r="F295" s="11">
        <f t="shared" si="63"/>
        <v>0</v>
      </c>
      <c r="G295" s="11">
        <f t="shared" si="63"/>
        <v>0</v>
      </c>
      <c r="H295" s="11">
        <f t="shared" si="63"/>
        <v>2</v>
      </c>
      <c r="I295" s="11">
        <f t="shared" si="63"/>
        <v>1</v>
      </c>
      <c r="J295" s="11">
        <f t="shared" si="63"/>
        <v>0</v>
      </c>
      <c r="K295" s="11">
        <f t="shared" si="63"/>
        <v>0</v>
      </c>
      <c r="L295" s="11">
        <f t="shared" si="63"/>
        <v>0</v>
      </c>
    </row>
    <row r="296" spans="1:12">
      <c r="A296" s="8"/>
      <c r="B296" s="8">
        <v>15</v>
      </c>
      <c r="C296" s="8"/>
      <c r="D296" s="8">
        <v>0</v>
      </c>
      <c r="E296" s="8">
        <v>0</v>
      </c>
      <c r="F296" s="8">
        <v>0</v>
      </c>
      <c r="G296" s="8">
        <v>0</v>
      </c>
      <c r="H296" s="8">
        <v>0</v>
      </c>
      <c r="I296" s="8">
        <v>1</v>
      </c>
      <c r="J296" s="8">
        <v>0</v>
      </c>
      <c r="K296" s="8">
        <v>0</v>
      </c>
      <c r="L296" s="8">
        <v>0</v>
      </c>
    </row>
    <row r="297" spans="1:12">
      <c r="A297" s="8" t="s">
        <v>1034</v>
      </c>
      <c r="B297" s="8">
        <v>16</v>
      </c>
      <c r="C297" s="8"/>
      <c r="D297" s="8">
        <v>0</v>
      </c>
      <c r="E297" s="8">
        <v>0</v>
      </c>
      <c r="F297" s="8">
        <v>0</v>
      </c>
      <c r="G297" s="8">
        <v>0</v>
      </c>
      <c r="H297" s="8">
        <v>2</v>
      </c>
      <c r="I297" s="8">
        <v>0</v>
      </c>
      <c r="J297" s="8">
        <v>0</v>
      </c>
      <c r="K297" s="8">
        <v>0</v>
      </c>
      <c r="L297" s="8">
        <v>0</v>
      </c>
    </row>
    <row r="298" spans="1:12">
      <c r="A298" s="11" t="s">
        <v>623</v>
      </c>
      <c r="B298" s="11" t="s">
        <v>565</v>
      </c>
      <c r="C298" s="11">
        <v>3</v>
      </c>
      <c r="D298" s="11">
        <f t="shared" ref="D298:L298" si="64">SUM(D299:D306)</f>
        <v>122</v>
      </c>
      <c r="E298" s="11">
        <f t="shared" si="64"/>
        <v>18</v>
      </c>
      <c r="F298" s="11">
        <f t="shared" si="64"/>
        <v>6</v>
      </c>
      <c r="G298" s="11">
        <f t="shared" si="64"/>
        <v>2</v>
      </c>
      <c r="H298" s="11">
        <f t="shared" si="64"/>
        <v>0</v>
      </c>
      <c r="I298" s="11">
        <f t="shared" si="64"/>
        <v>0</v>
      </c>
      <c r="J298" s="11">
        <f t="shared" si="64"/>
        <v>0</v>
      </c>
      <c r="K298" s="11">
        <f t="shared" si="64"/>
        <v>0</v>
      </c>
      <c r="L298" s="11">
        <f t="shared" si="64"/>
        <v>0</v>
      </c>
    </row>
    <row r="299" spans="1:12">
      <c r="A299" s="8"/>
      <c r="B299" s="8">
        <v>10</v>
      </c>
      <c r="C299" s="8"/>
      <c r="D299" s="8">
        <v>0</v>
      </c>
      <c r="E299" s="8">
        <v>0</v>
      </c>
      <c r="F299" s="8">
        <v>1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</row>
    <row r="300" spans="1:12">
      <c r="A300" s="8"/>
      <c r="B300" s="8">
        <v>13</v>
      </c>
      <c r="C300" s="8"/>
      <c r="D300" s="8">
        <v>0</v>
      </c>
      <c r="E300" s="8">
        <v>2</v>
      </c>
      <c r="F300" s="8">
        <v>1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</row>
    <row r="301" spans="1:12">
      <c r="A301" s="8"/>
      <c r="B301" s="8">
        <v>14</v>
      </c>
      <c r="C301" s="8"/>
      <c r="D301" s="8">
        <v>3</v>
      </c>
      <c r="E301" s="8">
        <v>2</v>
      </c>
      <c r="F301" s="8">
        <v>0</v>
      </c>
      <c r="G301" s="8">
        <v>2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</row>
    <row r="302" spans="1:12">
      <c r="A302" s="8"/>
      <c r="B302" s="8">
        <v>15</v>
      </c>
      <c r="C302" s="8"/>
      <c r="D302" s="8">
        <v>27</v>
      </c>
      <c r="E302" s="8">
        <v>4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</row>
    <row r="303" spans="1:12">
      <c r="A303" s="8" t="s">
        <v>920</v>
      </c>
      <c r="B303" s="8">
        <v>16</v>
      </c>
      <c r="C303" s="8"/>
      <c r="D303" s="8">
        <v>2</v>
      </c>
      <c r="E303" s="8">
        <v>2</v>
      </c>
      <c r="F303" s="8">
        <v>2</v>
      </c>
      <c r="G303" s="8">
        <v>0</v>
      </c>
      <c r="H303" s="8">
        <v>0</v>
      </c>
      <c r="I303" s="8">
        <v>0</v>
      </c>
      <c r="J303" s="8">
        <v>0</v>
      </c>
      <c r="K303" s="8">
        <v>0</v>
      </c>
      <c r="L303" s="8">
        <v>0</v>
      </c>
    </row>
    <row r="304" spans="1:12">
      <c r="A304" s="8"/>
      <c r="B304" s="8">
        <v>17</v>
      </c>
      <c r="C304" s="8"/>
      <c r="D304" s="8">
        <v>15</v>
      </c>
      <c r="E304" s="8">
        <v>1</v>
      </c>
      <c r="F304" s="8">
        <v>2</v>
      </c>
      <c r="G304" s="8">
        <v>0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</row>
    <row r="305" spans="1:12">
      <c r="A305" s="8"/>
      <c r="B305" s="8">
        <v>19</v>
      </c>
      <c r="C305" s="8"/>
      <c r="D305" s="8">
        <v>66</v>
      </c>
      <c r="E305" s="8">
        <v>7</v>
      </c>
      <c r="F305" s="8">
        <v>0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</row>
    <row r="306" spans="1:12">
      <c r="A306" s="8"/>
      <c r="B306" s="8">
        <v>20</v>
      </c>
      <c r="C306" s="8"/>
      <c r="D306" s="8">
        <v>9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</row>
    <row r="307" spans="1:12">
      <c r="A307" s="11" t="s">
        <v>624</v>
      </c>
      <c r="B307" s="11" t="s">
        <v>565</v>
      </c>
      <c r="C307" s="11">
        <v>3</v>
      </c>
      <c r="D307" s="11">
        <f t="shared" ref="D307:L307" si="65">SUM(D308:D311)</f>
        <v>8</v>
      </c>
      <c r="E307" s="11">
        <f t="shared" si="65"/>
        <v>8</v>
      </c>
      <c r="F307" s="11">
        <f t="shared" si="65"/>
        <v>16</v>
      </c>
      <c r="G307" s="11">
        <f t="shared" si="65"/>
        <v>0</v>
      </c>
      <c r="H307" s="11">
        <f t="shared" si="65"/>
        <v>0</v>
      </c>
      <c r="I307" s="11">
        <f t="shared" si="65"/>
        <v>0</v>
      </c>
      <c r="J307" s="11">
        <f t="shared" si="65"/>
        <v>0</v>
      </c>
      <c r="K307" s="11">
        <f t="shared" si="65"/>
        <v>0</v>
      </c>
      <c r="L307" s="11">
        <f t="shared" si="65"/>
        <v>0</v>
      </c>
    </row>
    <row r="308" spans="1:12">
      <c r="A308" s="8"/>
      <c r="B308" s="8">
        <v>12</v>
      </c>
      <c r="C308" s="8"/>
      <c r="D308" s="8">
        <v>0</v>
      </c>
      <c r="E308" s="8">
        <v>1</v>
      </c>
      <c r="F308" s="8">
        <v>0</v>
      </c>
      <c r="G308" s="8">
        <v>0</v>
      </c>
      <c r="H308" s="8">
        <v>0</v>
      </c>
      <c r="I308" s="8">
        <v>0</v>
      </c>
      <c r="J308" s="8">
        <v>0</v>
      </c>
      <c r="K308" s="8">
        <v>0</v>
      </c>
      <c r="L308" s="8">
        <v>0</v>
      </c>
    </row>
    <row r="309" spans="1:12">
      <c r="A309" s="8"/>
      <c r="B309" s="8">
        <v>13</v>
      </c>
      <c r="C309" s="8"/>
      <c r="D309" s="8">
        <v>3</v>
      </c>
      <c r="E309" s="8">
        <v>5</v>
      </c>
      <c r="F309" s="8">
        <v>11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</row>
    <row r="310" spans="1:12">
      <c r="A310" s="8"/>
      <c r="B310" s="8">
        <v>15</v>
      </c>
      <c r="C310" s="8"/>
      <c r="D310" s="8">
        <v>4</v>
      </c>
      <c r="E310" s="8">
        <v>1</v>
      </c>
      <c r="F310" s="8">
        <v>5</v>
      </c>
      <c r="G310" s="8">
        <v>0</v>
      </c>
      <c r="H310" s="8">
        <v>0</v>
      </c>
      <c r="I310" s="8">
        <v>0</v>
      </c>
      <c r="J310" s="8">
        <v>0</v>
      </c>
      <c r="K310" s="8">
        <v>0</v>
      </c>
      <c r="L310" s="8">
        <v>0</v>
      </c>
    </row>
    <row r="311" spans="1:12">
      <c r="A311" s="8"/>
      <c r="B311" s="8">
        <v>17</v>
      </c>
      <c r="C311" s="8"/>
      <c r="D311" s="8">
        <v>1</v>
      </c>
      <c r="E311" s="8">
        <v>1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</row>
    <row r="312" spans="1:12">
      <c r="A312" s="11" t="s">
        <v>944</v>
      </c>
      <c r="B312" s="11" t="s">
        <v>565</v>
      </c>
      <c r="C312" s="11">
        <v>3</v>
      </c>
      <c r="D312" s="11">
        <f t="shared" ref="D312:L312" si="66">SUM(D313)</f>
        <v>1</v>
      </c>
      <c r="E312" s="11">
        <f t="shared" si="66"/>
        <v>0</v>
      </c>
      <c r="F312" s="11">
        <f t="shared" si="66"/>
        <v>0</v>
      </c>
      <c r="G312" s="11">
        <f t="shared" si="66"/>
        <v>0</v>
      </c>
      <c r="H312" s="11">
        <f t="shared" si="66"/>
        <v>0</v>
      </c>
      <c r="I312" s="11">
        <f t="shared" si="66"/>
        <v>0</v>
      </c>
      <c r="J312" s="11">
        <f t="shared" si="66"/>
        <v>0</v>
      </c>
      <c r="K312" s="11">
        <f t="shared" si="66"/>
        <v>0</v>
      </c>
      <c r="L312" s="11">
        <f t="shared" si="66"/>
        <v>0</v>
      </c>
    </row>
    <row r="313" spans="1:12">
      <c r="A313" s="8"/>
      <c r="B313" s="8">
        <v>19</v>
      </c>
      <c r="C313" s="8"/>
      <c r="D313" s="8">
        <v>1</v>
      </c>
      <c r="E313" s="8">
        <v>0</v>
      </c>
      <c r="F313" s="8">
        <v>0</v>
      </c>
      <c r="G313" s="8">
        <v>0</v>
      </c>
      <c r="H313" s="8">
        <v>0</v>
      </c>
      <c r="I313" s="8">
        <v>0</v>
      </c>
      <c r="J313" s="8">
        <v>0</v>
      </c>
      <c r="K313" s="8">
        <v>0</v>
      </c>
      <c r="L313" s="8">
        <v>0</v>
      </c>
    </row>
    <row r="314" spans="1:12">
      <c r="A314" s="11" t="s">
        <v>853</v>
      </c>
      <c r="B314" s="11" t="s">
        <v>565</v>
      </c>
      <c r="C314" s="11">
        <v>3</v>
      </c>
      <c r="D314" s="11">
        <f t="shared" ref="D314:L314" si="67">SUM(D315)</f>
        <v>0</v>
      </c>
      <c r="E314" s="11">
        <f t="shared" si="67"/>
        <v>0</v>
      </c>
      <c r="F314" s="11">
        <f t="shared" si="67"/>
        <v>1</v>
      </c>
      <c r="G314" s="11">
        <f t="shared" si="67"/>
        <v>1</v>
      </c>
      <c r="H314" s="11">
        <f t="shared" si="67"/>
        <v>3</v>
      </c>
      <c r="I314" s="11">
        <f t="shared" si="67"/>
        <v>3</v>
      </c>
      <c r="J314" s="11">
        <f t="shared" si="67"/>
        <v>0</v>
      </c>
      <c r="K314" s="11">
        <f t="shared" si="67"/>
        <v>0</v>
      </c>
      <c r="L314" s="11">
        <f t="shared" si="67"/>
        <v>0</v>
      </c>
    </row>
    <row r="315" spans="1:12">
      <c r="A315" s="8"/>
      <c r="B315" s="8">
        <v>7</v>
      </c>
      <c r="C315" s="8"/>
      <c r="D315" s="8">
        <v>0</v>
      </c>
      <c r="E315" s="8">
        <v>0</v>
      </c>
      <c r="F315" s="8">
        <v>1</v>
      </c>
      <c r="G315" s="8">
        <v>1</v>
      </c>
      <c r="H315" s="8">
        <v>3</v>
      </c>
      <c r="I315" s="8">
        <v>3</v>
      </c>
      <c r="J315" s="8">
        <v>0</v>
      </c>
      <c r="K315" s="8">
        <v>0</v>
      </c>
      <c r="L315" s="8">
        <v>0</v>
      </c>
    </row>
    <row r="316" spans="1:12">
      <c r="A316" s="11" t="s">
        <v>625</v>
      </c>
      <c r="B316" s="11" t="s">
        <v>565</v>
      </c>
      <c r="C316" s="11">
        <v>3</v>
      </c>
      <c r="D316" s="11">
        <f t="shared" ref="D316:L316" si="68">SUM(D317:D323)</f>
        <v>63</v>
      </c>
      <c r="E316" s="11">
        <f t="shared" si="68"/>
        <v>63</v>
      </c>
      <c r="F316" s="11">
        <f t="shared" si="68"/>
        <v>10</v>
      </c>
      <c r="G316" s="11">
        <f t="shared" si="68"/>
        <v>8</v>
      </c>
      <c r="H316" s="11">
        <f t="shared" si="68"/>
        <v>7</v>
      </c>
      <c r="I316" s="11">
        <f t="shared" si="68"/>
        <v>0</v>
      </c>
      <c r="J316" s="11">
        <f t="shared" si="68"/>
        <v>0</v>
      </c>
      <c r="K316" s="11">
        <f t="shared" si="68"/>
        <v>0</v>
      </c>
      <c r="L316" s="11">
        <f t="shared" si="68"/>
        <v>0</v>
      </c>
    </row>
    <row r="317" spans="1:12">
      <c r="A317" s="8" t="s">
        <v>1108</v>
      </c>
      <c r="B317" s="8">
        <v>9</v>
      </c>
      <c r="C317" s="8"/>
      <c r="D317" s="8">
        <v>1</v>
      </c>
      <c r="E317" s="8">
        <v>2</v>
      </c>
      <c r="F317" s="8">
        <v>1</v>
      </c>
      <c r="G317" s="8">
        <v>2</v>
      </c>
      <c r="H317" s="8">
        <v>2</v>
      </c>
      <c r="I317" s="8">
        <v>0</v>
      </c>
      <c r="J317" s="8">
        <v>0</v>
      </c>
      <c r="K317" s="8">
        <v>0</v>
      </c>
      <c r="L317" s="8">
        <v>0</v>
      </c>
    </row>
    <row r="318" spans="1:12">
      <c r="A318" s="8" t="s">
        <v>1109</v>
      </c>
      <c r="B318" s="8">
        <v>11</v>
      </c>
      <c r="C318" s="8"/>
      <c r="D318" s="8">
        <v>1</v>
      </c>
      <c r="E318" s="8">
        <v>0</v>
      </c>
      <c r="F318" s="8">
        <v>4</v>
      </c>
      <c r="G318" s="8">
        <v>2</v>
      </c>
      <c r="H318" s="8">
        <v>0</v>
      </c>
      <c r="I318" s="8">
        <v>0</v>
      </c>
      <c r="J318" s="8">
        <v>0</v>
      </c>
      <c r="K318" s="8">
        <v>0</v>
      </c>
      <c r="L318" s="8">
        <v>0</v>
      </c>
    </row>
    <row r="319" spans="1:12">
      <c r="A319" s="8" t="s">
        <v>1023</v>
      </c>
      <c r="B319" s="8">
        <v>12</v>
      </c>
      <c r="C319" s="8"/>
      <c r="D319" s="8">
        <v>5</v>
      </c>
      <c r="E319" s="8">
        <v>8</v>
      </c>
      <c r="F319" s="8">
        <v>1</v>
      </c>
      <c r="G319" s="8">
        <v>2</v>
      </c>
      <c r="H319" s="8">
        <v>1</v>
      </c>
      <c r="I319" s="8">
        <v>0</v>
      </c>
      <c r="J319" s="8">
        <v>0</v>
      </c>
      <c r="K319" s="8">
        <v>0</v>
      </c>
      <c r="L319" s="8">
        <v>0</v>
      </c>
    </row>
    <row r="320" spans="1:12">
      <c r="A320" s="8" t="s">
        <v>1110</v>
      </c>
      <c r="B320" s="8">
        <v>13</v>
      </c>
      <c r="C320" s="8"/>
      <c r="D320" s="8">
        <v>13</v>
      </c>
      <c r="E320" s="8">
        <v>10</v>
      </c>
      <c r="F320" s="8">
        <v>1</v>
      </c>
      <c r="G320" s="8">
        <v>1</v>
      </c>
      <c r="H320" s="8">
        <v>1</v>
      </c>
      <c r="I320" s="8">
        <v>0</v>
      </c>
      <c r="J320" s="8">
        <v>0</v>
      </c>
      <c r="K320" s="8">
        <v>0</v>
      </c>
      <c r="L320" s="8">
        <v>0</v>
      </c>
    </row>
    <row r="321" spans="1:12">
      <c r="A321" s="8" t="s">
        <v>1111</v>
      </c>
      <c r="B321" s="8">
        <v>14</v>
      </c>
      <c r="C321" s="8"/>
      <c r="D321" s="8">
        <v>27</v>
      </c>
      <c r="E321" s="8">
        <v>30</v>
      </c>
      <c r="F321" s="8">
        <v>0</v>
      </c>
      <c r="G321" s="8">
        <v>1</v>
      </c>
      <c r="H321" s="8">
        <v>3</v>
      </c>
      <c r="I321" s="8">
        <v>0</v>
      </c>
      <c r="J321" s="8">
        <v>0</v>
      </c>
      <c r="K321" s="8">
        <v>0</v>
      </c>
      <c r="L321" s="8">
        <v>0</v>
      </c>
    </row>
    <row r="322" spans="1:12">
      <c r="A322" s="8" t="s">
        <v>1107</v>
      </c>
      <c r="B322" s="8">
        <v>15</v>
      </c>
      <c r="C322" s="8"/>
      <c r="D322" s="8">
        <v>12</v>
      </c>
      <c r="E322" s="8">
        <v>7</v>
      </c>
      <c r="F322" s="8">
        <v>3</v>
      </c>
      <c r="G322" s="8">
        <v>0</v>
      </c>
      <c r="H322" s="8">
        <v>0</v>
      </c>
      <c r="I322" s="8">
        <v>0</v>
      </c>
      <c r="J322" s="8">
        <v>0</v>
      </c>
      <c r="K322" s="8">
        <v>0</v>
      </c>
      <c r="L322" s="8">
        <v>0</v>
      </c>
    </row>
    <row r="323" spans="1:12">
      <c r="A323" s="8"/>
      <c r="B323" s="8">
        <v>17</v>
      </c>
      <c r="C323" s="8"/>
      <c r="D323" s="8">
        <v>4</v>
      </c>
      <c r="E323" s="8">
        <v>6</v>
      </c>
      <c r="F323" s="8">
        <v>0</v>
      </c>
      <c r="G323" s="8">
        <v>0</v>
      </c>
      <c r="H323" s="8">
        <v>0</v>
      </c>
      <c r="I323" s="8">
        <v>0</v>
      </c>
      <c r="J323" s="8">
        <v>0</v>
      </c>
      <c r="K323" s="8">
        <v>0</v>
      </c>
      <c r="L323" s="8">
        <v>0</v>
      </c>
    </row>
    <row r="324" spans="1:12">
      <c r="A324" s="11" t="s">
        <v>945</v>
      </c>
      <c r="B324" s="11" t="s">
        <v>565</v>
      </c>
      <c r="C324" s="11">
        <v>3</v>
      </c>
      <c r="D324" s="11">
        <f t="shared" ref="D324:L324" si="69">SUM(D325)</f>
        <v>32</v>
      </c>
      <c r="E324" s="11">
        <f t="shared" si="69"/>
        <v>0</v>
      </c>
      <c r="F324" s="11">
        <f t="shared" si="69"/>
        <v>0</v>
      </c>
      <c r="G324" s="11">
        <f t="shared" si="69"/>
        <v>0</v>
      </c>
      <c r="H324" s="11">
        <f t="shared" si="69"/>
        <v>0</v>
      </c>
      <c r="I324" s="11">
        <f t="shared" si="69"/>
        <v>0</v>
      </c>
      <c r="J324" s="11">
        <f t="shared" si="69"/>
        <v>0</v>
      </c>
      <c r="K324" s="11">
        <f t="shared" si="69"/>
        <v>0</v>
      </c>
      <c r="L324" s="11">
        <f t="shared" si="69"/>
        <v>0</v>
      </c>
    </row>
    <row r="325" spans="1:12">
      <c r="A325" s="8"/>
      <c r="B325" s="8">
        <v>20</v>
      </c>
      <c r="C325" s="8"/>
      <c r="D325" s="8">
        <v>32</v>
      </c>
      <c r="E325" s="8">
        <v>0</v>
      </c>
      <c r="F325" s="8">
        <v>0</v>
      </c>
      <c r="G325" s="8">
        <v>0</v>
      </c>
      <c r="H325" s="8">
        <v>0</v>
      </c>
      <c r="I325" s="8">
        <v>0</v>
      </c>
      <c r="J325" s="8">
        <v>0</v>
      </c>
      <c r="K325" s="8">
        <v>0</v>
      </c>
      <c r="L325" s="8">
        <v>0</v>
      </c>
    </row>
    <row r="326" spans="1:12">
      <c r="A326" s="11" t="s">
        <v>626</v>
      </c>
      <c r="B326" s="11" t="s">
        <v>565</v>
      </c>
      <c r="C326" s="11">
        <v>3</v>
      </c>
      <c r="D326" s="11">
        <f t="shared" ref="D326:L326" si="70">SUM(D327:D329)</f>
        <v>6</v>
      </c>
      <c r="E326" s="11">
        <f t="shared" si="70"/>
        <v>6</v>
      </c>
      <c r="F326" s="11">
        <f t="shared" si="70"/>
        <v>7</v>
      </c>
      <c r="G326" s="11">
        <f t="shared" si="70"/>
        <v>0</v>
      </c>
      <c r="H326" s="11">
        <f t="shared" si="70"/>
        <v>0</v>
      </c>
      <c r="I326" s="11">
        <f t="shared" si="70"/>
        <v>0</v>
      </c>
      <c r="J326" s="11">
        <f t="shared" si="70"/>
        <v>0</v>
      </c>
      <c r="K326" s="11">
        <f t="shared" si="70"/>
        <v>0</v>
      </c>
      <c r="L326" s="11">
        <f t="shared" si="70"/>
        <v>0</v>
      </c>
    </row>
    <row r="327" spans="1:12">
      <c r="A327" s="8"/>
      <c r="B327" s="8">
        <v>14</v>
      </c>
      <c r="C327" s="8"/>
      <c r="D327" s="8">
        <v>0</v>
      </c>
      <c r="E327" s="8">
        <v>0</v>
      </c>
      <c r="F327" s="8">
        <v>2</v>
      </c>
      <c r="G327" s="8">
        <v>0</v>
      </c>
      <c r="H327" s="8">
        <v>0</v>
      </c>
      <c r="I327" s="8">
        <v>0</v>
      </c>
      <c r="J327" s="8">
        <v>0</v>
      </c>
      <c r="K327" s="8">
        <v>0</v>
      </c>
      <c r="L327" s="8">
        <v>0</v>
      </c>
    </row>
    <row r="328" spans="1:12">
      <c r="A328" s="8"/>
      <c r="B328" s="8">
        <v>15</v>
      </c>
      <c r="C328" s="8"/>
      <c r="D328" s="8">
        <v>1</v>
      </c>
      <c r="E328" s="8">
        <v>2</v>
      </c>
      <c r="F328" s="8">
        <v>0</v>
      </c>
      <c r="G328" s="8">
        <v>0</v>
      </c>
      <c r="H328" s="8">
        <v>0</v>
      </c>
      <c r="I328" s="8">
        <v>0</v>
      </c>
      <c r="J328" s="8">
        <v>0</v>
      </c>
      <c r="K328" s="8">
        <v>0</v>
      </c>
      <c r="L328" s="8">
        <v>0</v>
      </c>
    </row>
    <row r="329" spans="1:12">
      <c r="A329" s="8"/>
      <c r="B329" s="8">
        <v>16</v>
      </c>
      <c r="C329" s="8"/>
      <c r="D329" s="8">
        <v>5</v>
      </c>
      <c r="E329" s="8">
        <v>4</v>
      </c>
      <c r="F329" s="8">
        <v>5</v>
      </c>
      <c r="G329" s="8">
        <v>0</v>
      </c>
      <c r="H329" s="8">
        <v>0</v>
      </c>
      <c r="I329" s="8">
        <v>0</v>
      </c>
      <c r="J329" s="8">
        <v>0</v>
      </c>
      <c r="K329" s="8">
        <v>0</v>
      </c>
      <c r="L329" s="8">
        <v>0</v>
      </c>
    </row>
    <row r="330" spans="1:12">
      <c r="A330" s="11" t="s">
        <v>627</v>
      </c>
      <c r="B330" s="11" t="s">
        <v>565</v>
      </c>
      <c r="C330" s="11">
        <v>3</v>
      </c>
      <c r="D330" s="11">
        <f t="shared" ref="D330:L330" si="71">SUM(D331:D333)</f>
        <v>0</v>
      </c>
      <c r="E330" s="11">
        <f t="shared" si="71"/>
        <v>0</v>
      </c>
      <c r="F330" s="11">
        <f t="shared" si="71"/>
        <v>1</v>
      </c>
      <c r="G330" s="11">
        <f t="shared" si="71"/>
        <v>2</v>
      </c>
      <c r="H330" s="11">
        <f t="shared" si="71"/>
        <v>0</v>
      </c>
      <c r="I330" s="11">
        <f t="shared" si="71"/>
        <v>0</v>
      </c>
      <c r="J330" s="11">
        <f t="shared" si="71"/>
        <v>0</v>
      </c>
      <c r="K330" s="11">
        <f t="shared" si="71"/>
        <v>0</v>
      </c>
      <c r="L330" s="11">
        <f t="shared" si="71"/>
        <v>0</v>
      </c>
    </row>
    <row r="331" spans="1:12">
      <c r="A331" s="8"/>
      <c r="B331" s="8">
        <v>12</v>
      </c>
      <c r="C331" s="8"/>
      <c r="D331" s="8">
        <v>0</v>
      </c>
      <c r="E331" s="8">
        <v>0</v>
      </c>
      <c r="F331" s="8">
        <v>0</v>
      </c>
      <c r="G331" s="8">
        <v>2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</row>
    <row r="332" spans="1:12">
      <c r="A332" s="8"/>
      <c r="B332" s="8">
        <v>13</v>
      </c>
      <c r="C332" s="8"/>
      <c r="D332" s="8">
        <v>0</v>
      </c>
      <c r="E332" s="8">
        <v>0</v>
      </c>
      <c r="F332" s="8">
        <v>0</v>
      </c>
      <c r="G332" s="8">
        <v>0</v>
      </c>
      <c r="H332" s="8">
        <v>0</v>
      </c>
      <c r="I332" s="8">
        <v>0</v>
      </c>
      <c r="J332" s="8">
        <v>0</v>
      </c>
      <c r="K332" s="8">
        <v>0</v>
      </c>
      <c r="L332" s="8">
        <v>0</v>
      </c>
    </row>
    <row r="333" spans="1:12">
      <c r="A333" s="8"/>
      <c r="B333" s="8">
        <v>15</v>
      </c>
      <c r="C333" s="8"/>
      <c r="D333" s="8">
        <v>0</v>
      </c>
      <c r="E333" s="8">
        <v>0</v>
      </c>
      <c r="F333" s="8">
        <v>1</v>
      </c>
      <c r="G333" s="8">
        <v>0</v>
      </c>
      <c r="H333" s="8">
        <v>0</v>
      </c>
      <c r="I333" s="8">
        <v>0</v>
      </c>
      <c r="J333" s="8">
        <v>0</v>
      </c>
      <c r="K333" s="8">
        <v>0</v>
      </c>
      <c r="L333" s="8">
        <v>0</v>
      </c>
    </row>
    <row r="334" spans="1:12">
      <c r="A334" s="11" t="s">
        <v>628</v>
      </c>
      <c r="B334" s="11" t="s">
        <v>565</v>
      </c>
      <c r="C334" s="11">
        <v>3</v>
      </c>
      <c r="D334" s="11">
        <f t="shared" ref="D334:L334" si="72">SUM(D335)</f>
        <v>0</v>
      </c>
      <c r="E334" s="11">
        <f t="shared" si="72"/>
        <v>3</v>
      </c>
      <c r="F334" s="11">
        <f t="shared" si="72"/>
        <v>0</v>
      </c>
      <c r="G334" s="11">
        <f t="shared" si="72"/>
        <v>0</v>
      </c>
      <c r="H334" s="11">
        <f t="shared" si="72"/>
        <v>0</v>
      </c>
      <c r="I334" s="11">
        <f t="shared" si="72"/>
        <v>0</v>
      </c>
      <c r="J334" s="11">
        <f t="shared" si="72"/>
        <v>0</v>
      </c>
      <c r="K334" s="11">
        <f t="shared" si="72"/>
        <v>0</v>
      </c>
      <c r="L334" s="11">
        <f t="shared" si="72"/>
        <v>0</v>
      </c>
    </row>
    <row r="335" spans="1:12">
      <c r="A335" s="8"/>
      <c r="B335" s="8">
        <v>15</v>
      </c>
      <c r="C335" s="8"/>
      <c r="D335" s="8">
        <v>0</v>
      </c>
      <c r="E335" s="8">
        <v>3</v>
      </c>
      <c r="F335" s="8">
        <v>0</v>
      </c>
      <c r="G335" s="8">
        <v>0</v>
      </c>
      <c r="H335" s="8">
        <v>0</v>
      </c>
      <c r="I335" s="8">
        <v>0</v>
      </c>
      <c r="J335" s="8">
        <v>0</v>
      </c>
      <c r="K335" s="8">
        <v>0</v>
      </c>
      <c r="L335" s="8">
        <v>0</v>
      </c>
    </row>
    <row r="336" spans="1:12">
      <c r="A336" s="11" t="s">
        <v>629</v>
      </c>
      <c r="B336" s="11" t="s">
        <v>565</v>
      </c>
      <c r="C336" s="11">
        <v>3</v>
      </c>
      <c r="D336" s="11">
        <f t="shared" ref="D336:L336" si="73">SUM(D337:D339)</f>
        <v>11</v>
      </c>
      <c r="E336" s="11">
        <f t="shared" si="73"/>
        <v>11</v>
      </c>
      <c r="F336" s="11">
        <f t="shared" si="73"/>
        <v>1</v>
      </c>
      <c r="G336" s="11">
        <f t="shared" si="73"/>
        <v>0</v>
      </c>
      <c r="H336" s="11">
        <f t="shared" si="73"/>
        <v>0</v>
      </c>
      <c r="I336" s="11">
        <f t="shared" si="73"/>
        <v>0</v>
      </c>
      <c r="J336" s="11">
        <f t="shared" si="73"/>
        <v>0</v>
      </c>
      <c r="K336" s="11">
        <f t="shared" si="73"/>
        <v>0</v>
      </c>
      <c r="L336" s="11">
        <f t="shared" si="73"/>
        <v>0</v>
      </c>
    </row>
    <row r="337" spans="1:12">
      <c r="A337" s="8"/>
      <c r="B337" s="8">
        <v>18</v>
      </c>
      <c r="C337" s="8"/>
      <c r="D337" s="8">
        <v>2</v>
      </c>
      <c r="E337" s="8">
        <v>9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0</v>
      </c>
      <c r="L337" s="8">
        <v>0</v>
      </c>
    </row>
    <row r="338" spans="1:12">
      <c r="A338" s="8"/>
      <c r="B338" s="8">
        <v>19</v>
      </c>
      <c r="C338" s="8"/>
      <c r="D338" s="8">
        <v>7</v>
      </c>
      <c r="E338" s="8">
        <v>2</v>
      </c>
      <c r="F338" s="8">
        <v>1</v>
      </c>
      <c r="G338" s="8">
        <v>0</v>
      </c>
      <c r="H338" s="8">
        <v>0</v>
      </c>
      <c r="I338" s="8">
        <v>0</v>
      </c>
      <c r="J338" s="8">
        <v>0</v>
      </c>
      <c r="K338" s="8">
        <v>0</v>
      </c>
      <c r="L338" s="8">
        <v>0</v>
      </c>
    </row>
    <row r="339" spans="1:12">
      <c r="A339" s="8"/>
      <c r="B339" s="8">
        <v>20</v>
      </c>
      <c r="C339" s="8"/>
      <c r="D339" s="8">
        <v>2</v>
      </c>
      <c r="E339" s="8">
        <v>0</v>
      </c>
      <c r="F339" s="8">
        <v>0</v>
      </c>
      <c r="G339" s="8">
        <v>0</v>
      </c>
      <c r="H339" s="8">
        <v>0</v>
      </c>
      <c r="I339" s="8">
        <v>0</v>
      </c>
      <c r="J339" s="8">
        <v>0</v>
      </c>
      <c r="K339" s="8">
        <v>0</v>
      </c>
      <c r="L339" s="8">
        <v>0</v>
      </c>
    </row>
    <row r="340" spans="1:12">
      <c r="A340" s="11" t="s">
        <v>630</v>
      </c>
      <c r="B340" s="11" t="s">
        <v>565</v>
      </c>
      <c r="C340" s="11">
        <v>3</v>
      </c>
      <c r="D340" s="11">
        <f t="shared" ref="D340:L340" si="74">SUM(D341:D344)</f>
        <v>11</v>
      </c>
      <c r="E340" s="11">
        <f t="shared" si="74"/>
        <v>0</v>
      </c>
      <c r="F340" s="11">
        <f t="shared" si="74"/>
        <v>0</v>
      </c>
      <c r="G340" s="11">
        <f t="shared" si="74"/>
        <v>0</v>
      </c>
      <c r="H340" s="11">
        <f t="shared" si="74"/>
        <v>0</v>
      </c>
      <c r="I340" s="11">
        <f t="shared" si="74"/>
        <v>0</v>
      </c>
      <c r="J340" s="11">
        <f t="shared" si="74"/>
        <v>0</v>
      </c>
      <c r="K340" s="11">
        <f t="shared" si="74"/>
        <v>0</v>
      </c>
      <c r="L340" s="11">
        <f t="shared" si="74"/>
        <v>0</v>
      </c>
    </row>
    <row r="341" spans="1:12">
      <c r="A341" s="8"/>
      <c r="B341" s="8">
        <v>16</v>
      </c>
      <c r="C341" s="8"/>
      <c r="D341" s="8">
        <v>1</v>
      </c>
      <c r="E341" s="8">
        <v>0</v>
      </c>
      <c r="F341" s="8">
        <v>0</v>
      </c>
      <c r="G341" s="8">
        <v>0</v>
      </c>
      <c r="H341" s="8">
        <v>0</v>
      </c>
      <c r="I341" s="8">
        <v>0</v>
      </c>
      <c r="J341" s="8">
        <v>0</v>
      </c>
      <c r="K341" s="8">
        <v>0</v>
      </c>
      <c r="L341" s="8">
        <v>0</v>
      </c>
    </row>
    <row r="342" spans="1:12">
      <c r="A342" s="8"/>
      <c r="B342" s="8">
        <v>17</v>
      </c>
      <c r="C342" s="8"/>
      <c r="D342" s="8">
        <v>1</v>
      </c>
      <c r="E342" s="8">
        <v>0</v>
      </c>
      <c r="F342" s="8">
        <v>0</v>
      </c>
      <c r="G342" s="8">
        <v>0</v>
      </c>
      <c r="H342" s="8">
        <v>0</v>
      </c>
      <c r="I342" s="8">
        <v>0</v>
      </c>
      <c r="J342" s="8">
        <v>0</v>
      </c>
      <c r="K342" s="8">
        <v>0</v>
      </c>
      <c r="L342" s="8">
        <v>0</v>
      </c>
    </row>
    <row r="343" spans="1:12">
      <c r="A343" s="8"/>
      <c r="B343" s="8">
        <v>18</v>
      </c>
      <c r="C343" s="8"/>
      <c r="D343" s="8">
        <v>4</v>
      </c>
      <c r="E343" s="8">
        <v>0</v>
      </c>
      <c r="F343" s="8">
        <v>0</v>
      </c>
      <c r="G343" s="8">
        <v>0</v>
      </c>
      <c r="H343" s="8">
        <v>0</v>
      </c>
      <c r="I343" s="8">
        <v>0</v>
      </c>
      <c r="J343" s="8">
        <v>0</v>
      </c>
      <c r="K343" s="8">
        <v>0</v>
      </c>
      <c r="L343" s="8">
        <v>0</v>
      </c>
    </row>
    <row r="344" spans="1:12">
      <c r="A344" s="8"/>
      <c r="B344" s="8">
        <v>19</v>
      </c>
      <c r="C344" s="8"/>
      <c r="D344" s="8">
        <v>5</v>
      </c>
      <c r="E344" s="8">
        <v>0</v>
      </c>
      <c r="F344" s="8">
        <v>0</v>
      </c>
      <c r="G344" s="8">
        <v>0</v>
      </c>
      <c r="H344" s="8">
        <v>0</v>
      </c>
      <c r="I344" s="8">
        <v>0</v>
      </c>
      <c r="J344" s="8">
        <v>0</v>
      </c>
      <c r="K344" s="8">
        <v>0</v>
      </c>
      <c r="L344" s="8">
        <v>0</v>
      </c>
    </row>
    <row r="345" spans="1:12">
      <c r="A345" s="11" t="s">
        <v>631</v>
      </c>
      <c r="B345" s="11" t="s">
        <v>565</v>
      </c>
      <c r="C345" s="11">
        <v>3</v>
      </c>
      <c r="D345" s="11">
        <f t="shared" ref="D345:L345" si="75">SUM(D346)</f>
        <v>1</v>
      </c>
      <c r="E345" s="11">
        <f t="shared" si="75"/>
        <v>1</v>
      </c>
      <c r="F345" s="11">
        <f t="shared" si="75"/>
        <v>0</v>
      </c>
      <c r="G345" s="11">
        <f t="shared" si="75"/>
        <v>0</v>
      </c>
      <c r="H345" s="11">
        <f t="shared" si="75"/>
        <v>0</v>
      </c>
      <c r="I345" s="11">
        <f t="shared" si="75"/>
        <v>0</v>
      </c>
      <c r="J345" s="11">
        <f t="shared" si="75"/>
        <v>0</v>
      </c>
      <c r="K345" s="11">
        <f t="shared" si="75"/>
        <v>0</v>
      </c>
      <c r="L345" s="11">
        <f t="shared" si="75"/>
        <v>0</v>
      </c>
    </row>
    <row r="346" spans="1:12">
      <c r="A346" s="8"/>
      <c r="B346" s="8">
        <v>15</v>
      </c>
      <c r="C346" s="8"/>
      <c r="D346" s="8">
        <v>1</v>
      </c>
      <c r="E346" s="8">
        <v>1</v>
      </c>
      <c r="F346" s="8">
        <v>0</v>
      </c>
      <c r="G346" s="8">
        <v>0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</row>
    <row r="347" spans="1:12">
      <c r="A347" s="11" t="s">
        <v>632</v>
      </c>
      <c r="B347" s="11" t="s">
        <v>565</v>
      </c>
      <c r="C347" s="11">
        <v>3</v>
      </c>
      <c r="D347" s="11">
        <f t="shared" ref="D347:L347" si="76">SUM(D348:D352)</f>
        <v>19</v>
      </c>
      <c r="E347" s="11">
        <f t="shared" si="76"/>
        <v>36</v>
      </c>
      <c r="F347" s="11">
        <f t="shared" si="76"/>
        <v>94</v>
      </c>
      <c r="G347" s="11">
        <f t="shared" si="76"/>
        <v>20</v>
      </c>
      <c r="H347" s="11">
        <f t="shared" si="76"/>
        <v>3</v>
      </c>
      <c r="I347" s="11">
        <f t="shared" si="76"/>
        <v>1</v>
      </c>
      <c r="J347" s="11">
        <f t="shared" si="76"/>
        <v>5</v>
      </c>
      <c r="K347" s="11">
        <f t="shared" si="76"/>
        <v>0</v>
      </c>
      <c r="L347" s="11">
        <f t="shared" si="76"/>
        <v>0</v>
      </c>
    </row>
    <row r="348" spans="1:12">
      <c r="A348" s="8"/>
      <c r="B348" s="8">
        <v>9</v>
      </c>
      <c r="C348" s="8"/>
      <c r="D348" s="8">
        <v>0</v>
      </c>
      <c r="E348" s="8">
        <v>1</v>
      </c>
      <c r="F348" s="8">
        <v>8</v>
      </c>
      <c r="G348" s="8">
        <v>1</v>
      </c>
      <c r="H348" s="8">
        <v>0</v>
      </c>
      <c r="I348" s="8">
        <v>0</v>
      </c>
      <c r="J348" s="8">
        <v>0</v>
      </c>
      <c r="K348" s="8">
        <v>0</v>
      </c>
      <c r="L348" s="8">
        <v>0</v>
      </c>
    </row>
    <row r="349" spans="1:12">
      <c r="A349" s="8"/>
      <c r="B349" s="92" t="s">
        <v>988</v>
      </c>
      <c r="C349" s="8"/>
      <c r="D349" s="8">
        <v>2</v>
      </c>
      <c r="E349" s="8">
        <v>9</v>
      </c>
      <c r="F349" s="8">
        <v>21</v>
      </c>
      <c r="G349" s="8">
        <v>4</v>
      </c>
      <c r="H349" s="8">
        <v>2</v>
      </c>
      <c r="I349" s="8">
        <v>1</v>
      </c>
      <c r="J349" s="8">
        <v>5</v>
      </c>
      <c r="K349" s="8">
        <v>0</v>
      </c>
      <c r="L349" s="8">
        <v>0</v>
      </c>
    </row>
    <row r="350" spans="1:12">
      <c r="A350" s="8"/>
      <c r="B350" s="8">
        <v>13</v>
      </c>
      <c r="C350" s="8"/>
      <c r="D350" s="8">
        <v>2</v>
      </c>
      <c r="E350" s="8">
        <v>5</v>
      </c>
      <c r="F350" s="8">
        <v>37</v>
      </c>
      <c r="G350" s="8">
        <v>8</v>
      </c>
      <c r="H350" s="8">
        <v>0</v>
      </c>
      <c r="I350" s="8">
        <v>0</v>
      </c>
      <c r="J350" s="8">
        <v>0</v>
      </c>
      <c r="K350" s="8">
        <v>0</v>
      </c>
      <c r="L350" s="8">
        <v>0</v>
      </c>
    </row>
    <row r="351" spans="1:12">
      <c r="A351" s="8"/>
      <c r="B351" s="8">
        <v>14</v>
      </c>
      <c r="C351" s="8"/>
      <c r="D351" s="8">
        <v>14</v>
      </c>
      <c r="E351" s="8">
        <v>12</v>
      </c>
      <c r="F351" s="8">
        <v>9</v>
      </c>
      <c r="G351" s="8">
        <v>0</v>
      </c>
      <c r="H351" s="8">
        <v>0</v>
      </c>
      <c r="I351" s="8">
        <v>0</v>
      </c>
      <c r="J351" s="8">
        <v>0</v>
      </c>
      <c r="K351" s="8">
        <v>0</v>
      </c>
      <c r="L351" s="8">
        <v>0</v>
      </c>
    </row>
    <row r="352" spans="1:12">
      <c r="A352" s="8"/>
      <c r="B352" s="8">
        <v>15</v>
      </c>
      <c r="C352" s="8"/>
      <c r="D352" s="8">
        <v>1</v>
      </c>
      <c r="E352" s="8">
        <v>9</v>
      </c>
      <c r="F352" s="8">
        <v>19</v>
      </c>
      <c r="G352" s="8">
        <v>7</v>
      </c>
      <c r="H352" s="8">
        <v>1</v>
      </c>
      <c r="I352" s="8">
        <v>0</v>
      </c>
      <c r="J352" s="8">
        <v>0</v>
      </c>
      <c r="K352" s="8">
        <v>0</v>
      </c>
      <c r="L352" s="8">
        <v>0</v>
      </c>
    </row>
    <row r="353" spans="1:12">
      <c r="A353" s="11" t="s">
        <v>854</v>
      </c>
      <c r="B353" s="11" t="s">
        <v>565</v>
      </c>
      <c r="C353" s="11">
        <v>3</v>
      </c>
      <c r="D353" s="11">
        <f t="shared" ref="D353:L353" si="77">SUM(D354)</f>
        <v>0</v>
      </c>
      <c r="E353" s="11">
        <f t="shared" si="77"/>
        <v>3</v>
      </c>
      <c r="F353" s="11">
        <f t="shared" si="77"/>
        <v>3</v>
      </c>
      <c r="G353" s="11">
        <f t="shared" si="77"/>
        <v>0</v>
      </c>
      <c r="H353" s="11">
        <f t="shared" si="77"/>
        <v>0</v>
      </c>
      <c r="I353" s="11">
        <f t="shared" si="77"/>
        <v>0</v>
      </c>
      <c r="J353" s="11">
        <f t="shared" si="77"/>
        <v>0</v>
      </c>
      <c r="K353" s="11">
        <f t="shared" si="77"/>
        <v>0</v>
      </c>
      <c r="L353" s="11">
        <f t="shared" si="77"/>
        <v>0</v>
      </c>
    </row>
    <row r="354" spans="1:12">
      <c r="A354" s="8"/>
      <c r="B354" s="8">
        <v>15</v>
      </c>
      <c r="C354" s="8"/>
      <c r="D354" s="8">
        <v>0</v>
      </c>
      <c r="E354" s="8">
        <v>3</v>
      </c>
      <c r="F354" s="8">
        <v>3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</row>
    <row r="355" spans="1:12">
      <c r="A355" s="11" t="s">
        <v>633</v>
      </c>
      <c r="B355" s="11" t="s">
        <v>565</v>
      </c>
      <c r="C355" s="11">
        <v>3</v>
      </c>
      <c r="D355" s="11">
        <f t="shared" ref="D355:L355" si="78">SUM(D356:D358)</f>
        <v>1</v>
      </c>
      <c r="E355" s="11">
        <f t="shared" si="78"/>
        <v>1</v>
      </c>
      <c r="F355" s="11">
        <f t="shared" si="78"/>
        <v>1</v>
      </c>
      <c r="G355" s="11">
        <f t="shared" si="78"/>
        <v>2</v>
      </c>
      <c r="H355" s="11">
        <f t="shared" si="78"/>
        <v>2</v>
      </c>
      <c r="I355" s="11">
        <f t="shared" si="78"/>
        <v>2</v>
      </c>
      <c r="J355" s="11">
        <f t="shared" si="78"/>
        <v>0</v>
      </c>
      <c r="K355" s="11">
        <f t="shared" si="78"/>
        <v>0</v>
      </c>
      <c r="L355" s="11">
        <f t="shared" si="78"/>
        <v>0</v>
      </c>
    </row>
    <row r="356" spans="1:12">
      <c r="A356" s="8"/>
      <c r="B356" s="8">
        <v>13</v>
      </c>
      <c r="C356" s="8"/>
      <c r="D356" s="8">
        <v>0</v>
      </c>
      <c r="E356" s="8">
        <v>0</v>
      </c>
      <c r="F356" s="8">
        <v>0</v>
      </c>
      <c r="G356" s="8">
        <v>0</v>
      </c>
      <c r="H356" s="8">
        <v>1</v>
      </c>
      <c r="I356" s="8">
        <v>2</v>
      </c>
      <c r="J356" s="8">
        <v>0</v>
      </c>
      <c r="K356" s="8">
        <v>0</v>
      </c>
      <c r="L356" s="8">
        <v>0</v>
      </c>
    </row>
    <row r="357" spans="1:12">
      <c r="A357" s="8"/>
      <c r="B357" s="8">
        <v>14</v>
      </c>
      <c r="C357" s="8"/>
      <c r="D357" s="8">
        <v>0</v>
      </c>
      <c r="E357" s="8">
        <v>0</v>
      </c>
      <c r="F357" s="8">
        <v>1</v>
      </c>
      <c r="G357" s="8">
        <v>2</v>
      </c>
      <c r="H357" s="8">
        <v>1</v>
      </c>
      <c r="I357" s="8">
        <v>0</v>
      </c>
      <c r="J357" s="8">
        <v>0</v>
      </c>
      <c r="K357" s="8">
        <v>0</v>
      </c>
      <c r="L357" s="8">
        <v>0</v>
      </c>
    </row>
    <row r="358" spans="1:12">
      <c r="A358" s="8"/>
      <c r="B358" s="8">
        <v>16</v>
      </c>
      <c r="C358" s="8"/>
      <c r="D358" s="8">
        <v>1</v>
      </c>
      <c r="E358" s="8">
        <v>1</v>
      </c>
      <c r="F358" s="8">
        <v>0</v>
      </c>
      <c r="G358" s="8">
        <v>0</v>
      </c>
      <c r="H358" s="8">
        <v>0</v>
      </c>
      <c r="I358" s="8">
        <v>0</v>
      </c>
      <c r="J358" s="8">
        <v>0</v>
      </c>
      <c r="K358" s="8">
        <v>0</v>
      </c>
      <c r="L358" s="8">
        <v>0</v>
      </c>
    </row>
    <row r="359" spans="1:12">
      <c r="A359" s="11" t="s">
        <v>634</v>
      </c>
      <c r="B359" s="11" t="s">
        <v>565</v>
      </c>
      <c r="C359" s="11">
        <v>3</v>
      </c>
      <c r="D359" s="11">
        <f t="shared" ref="D359:L359" si="79">SUM(D360:D361)</f>
        <v>6</v>
      </c>
      <c r="E359" s="11">
        <f t="shared" si="79"/>
        <v>3</v>
      </c>
      <c r="F359" s="11">
        <f t="shared" si="79"/>
        <v>1</v>
      </c>
      <c r="G359" s="11">
        <f t="shared" si="79"/>
        <v>0</v>
      </c>
      <c r="H359" s="11">
        <f t="shared" si="79"/>
        <v>0</v>
      </c>
      <c r="I359" s="11">
        <f t="shared" si="79"/>
        <v>0</v>
      </c>
      <c r="J359" s="11">
        <f t="shared" si="79"/>
        <v>0</v>
      </c>
      <c r="K359" s="11">
        <f t="shared" si="79"/>
        <v>0</v>
      </c>
      <c r="L359" s="11">
        <f t="shared" si="79"/>
        <v>0</v>
      </c>
    </row>
    <row r="360" spans="1:12">
      <c r="A360" s="8"/>
      <c r="B360" s="8">
        <v>17</v>
      </c>
      <c r="C360" s="8"/>
      <c r="D360" s="8">
        <v>0</v>
      </c>
      <c r="E360" s="8">
        <v>0</v>
      </c>
      <c r="F360" s="8">
        <v>1</v>
      </c>
      <c r="G360" s="8">
        <v>0</v>
      </c>
      <c r="H360" s="8">
        <v>0</v>
      </c>
      <c r="I360" s="8">
        <v>0</v>
      </c>
      <c r="J360" s="8">
        <v>0</v>
      </c>
      <c r="K360" s="8">
        <v>0</v>
      </c>
      <c r="L360" s="8">
        <v>0</v>
      </c>
    </row>
    <row r="361" spans="1:12">
      <c r="A361" s="8"/>
      <c r="B361" s="8">
        <v>18</v>
      </c>
      <c r="C361" s="8"/>
      <c r="D361" s="8">
        <v>6</v>
      </c>
      <c r="E361" s="8">
        <v>3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8">
        <v>0</v>
      </c>
    </row>
    <row r="362" spans="1:12">
      <c r="A362" s="11" t="s">
        <v>635</v>
      </c>
      <c r="B362" s="11" t="s">
        <v>565</v>
      </c>
      <c r="C362" s="11">
        <v>2</v>
      </c>
      <c r="D362" s="11">
        <f t="shared" ref="D362:L362" si="80">SUM(D363:D365)</f>
        <v>0</v>
      </c>
      <c r="E362" s="11">
        <f t="shared" si="80"/>
        <v>0</v>
      </c>
      <c r="F362" s="11">
        <f t="shared" si="80"/>
        <v>0</v>
      </c>
      <c r="G362" s="11">
        <f t="shared" si="80"/>
        <v>0</v>
      </c>
      <c r="H362" s="11">
        <f t="shared" si="80"/>
        <v>3</v>
      </c>
      <c r="I362" s="11">
        <f t="shared" si="80"/>
        <v>6</v>
      </c>
      <c r="J362" s="11">
        <f t="shared" si="80"/>
        <v>8</v>
      </c>
      <c r="K362" s="11">
        <f t="shared" si="80"/>
        <v>0</v>
      </c>
      <c r="L362" s="11">
        <f t="shared" si="80"/>
        <v>0</v>
      </c>
    </row>
    <row r="363" spans="1:12">
      <c r="A363" s="8"/>
      <c r="B363" s="8">
        <v>13</v>
      </c>
      <c r="C363" s="8"/>
      <c r="D363" s="8">
        <v>0</v>
      </c>
      <c r="E363" s="8">
        <v>0</v>
      </c>
      <c r="F363" s="8">
        <v>0</v>
      </c>
      <c r="G363" s="8">
        <v>0</v>
      </c>
      <c r="H363" s="8">
        <v>1</v>
      </c>
      <c r="I363" s="8">
        <v>2</v>
      </c>
      <c r="J363" s="8">
        <v>5</v>
      </c>
      <c r="K363" s="8">
        <v>0</v>
      </c>
      <c r="L363" s="8">
        <v>0</v>
      </c>
    </row>
    <row r="364" spans="1:12">
      <c r="A364" s="8"/>
      <c r="B364" s="8">
        <v>14</v>
      </c>
      <c r="C364" s="8"/>
      <c r="D364" s="8">
        <v>0</v>
      </c>
      <c r="E364" s="8">
        <v>0</v>
      </c>
      <c r="F364" s="8">
        <v>0</v>
      </c>
      <c r="G364" s="8">
        <v>0</v>
      </c>
      <c r="H364" s="8">
        <v>2</v>
      </c>
      <c r="I364" s="8">
        <v>1</v>
      </c>
      <c r="J364" s="8">
        <v>0</v>
      </c>
      <c r="K364" s="8">
        <v>0</v>
      </c>
      <c r="L364" s="8">
        <v>0</v>
      </c>
    </row>
    <row r="365" spans="1:12">
      <c r="A365" s="8"/>
      <c r="B365" s="8">
        <v>15</v>
      </c>
      <c r="C365" s="8"/>
      <c r="D365" s="8">
        <v>0</v>
      </c>
      <c r="E365" s="8">
        <v>0</v>
      </c>
      <c r="F365" s="8">
        <v>0</v>
      </c>
      <c r="G365" s="8">
        <v>0</v>
      </c>
      <c r="H365" s="8">
        <v>0</v>
      </c>
      <c r="I365" s="8">
        <v>3</v>
      </c>
      <c r="J365" s="8">
        <v>3</v>
      </c>
      <c r="K365" s="8">
        <v>0</v>
      </c>
      <c r="L365" s="8">
        <v>0</v>
      </c>
    </row>
    <row r="366" spans="1:12">
      <c r="A366" s="11" t="s">
        <v>636</v>
      </c>
      <c r="B366" s="11" t="s">
        <v>565</v>
      </c>
      <c r="C366" s="11">
        <v>2</v>
      </c>
      <c r="D366" s="11">
        <f t="shared" ref="D366:L366" si="81">SUM(D367)</f>
        <v>0</v>
      </c>
      <c r="E366" s="11">
        <f t="shared" si="81"/>
        <v>0</v>
      </c>
      <c r="F366" s="11">
        <f t="shared" si="81"/>
        <v>0</v>
      </c>
      <c r="G366" s="11">
        <f t="shared" si="81"/>
        <v>1</v>
      </c>
      <c r="H366" s="11">
        <f t="shared" si="81"/>
        <v>2</v>
      </c>
      <c r="I366" s="11">
        <f t="shared" si="81"/>
        <v>3</v>
      </c>
      <c r="J366" s="11">
        <f t="shared" si="81"/>
        <v>0</v>
      </c>
      <c r="K366" s="11">
        <f t="shared" si="81"/>
        <v>0</v>
      </c>
      <c r="L366" s="11">
        <f t="shared" si="81"/>
        <v>0</v>
      </c>
    </row>
    <row r="367" spans="1:12">
      <c r="A367" s="8"/>
      <c r="B367" s="8">
        <v>15</v>
      </c>
      <c r="C367" s="8"/>
      <c r="D367" s="8">
        <v>0</v>
      </c>
      <c r="E367" s="8">
        <v>0</v>
      </c>
      <c r="F367" s="8">
        <v>0</v>
      </c>
      <c r="G367" s="8">
        <v>1</v>
      </c>
      <c r="H367" s="8">
        <v>2</v>
      </c>
      <c r="I367" s="8">
        <v>3</v>
      </c>
      <c r="J367" s="8">
        <v>0</v>
      </c>
      <c r="K367" s="8">
        <v>0</v>
      </c>
      <c r="L367" s="8">
        <v>0</v>
      </c>
    </row>
    <row r="368" spans="1:12">
      <c r="A368" s="11" t="s">
        <v>637</v>
      </c>
      <c r="B368" s="11" t="s">
        <v>565</v>
      </c>
      <c r="C368" s="11">
        <v>2</v>
      </c>
      <c r="D368" s="11">
        <f t="shared" ref="D368:L368" si="82">SUM(D369:D373)</f>
        <v>17</v>
      </c>
      <c r="E368" s="11">
        <f t="shared" si="82"/>
        <v>23</v>
      </c>
      <c r="F368" s="11">
        <f t="shared" si="82"/>
        <v>3</v>
      </c>
      <c r="G368" s="11">
        <f t="shared" si="82"/>
        <v>3</v>
      </c>
      <c r="H368" s="11">
        <f t="shared" si="82"/>
        <v>7</v>
      </c>
      <c r="I368" s="11">
        <f t="shared" si="82"/>
        <v>0</v>
      </c>
      <c r="J368" s="11">
        <f t="shared" si="82"/>
        <v>0</v>
      </c>
      <c r="K368" s="11">
        <f t="shared" si="82"/>
        <v>0</v>
      </c>
      <c r="L368" s="11">
        <f t="shared" si="82"/>
        <v>0</v>
      </c>
    </row>
    <row r="369" spans="1:12">
      <c r="A369" s="8" t="s">
        <v>1103</v>
      </c>
      <c r="B369" s="8">
        <v>16</v>
      </c>
      <c r="C369" s="8"/>
      <c r="D369" s="8">
        <v>0</v>
      </c>
      <c r="E369" s="8">
        <v>0</v>
      </c>
      <c r="F369" s="8">
        <v>1</v>
      </c>
      <c r="G369" s="8">
        <v>1</v>
      </c>
      <c r="H369" s="8">
        <v>4</v>
      </c>
      <c r="I369" s="8">
        <v>0</v>
      </c>
      <c r="J369" s="8">
        <v>0</v>
      </c>
      <c r="K369" s="8">
        <v>0</v>
      </c>
      <c r="L369" s="8">
        <v>0</v>
      </c>
    </row>
    <row r="370" spans="1:12">
      <c r="A370" s="8" t="s">
        <v>1104</v>
      </c>
      <c r="B370" s="8">
        <v>17</v>
      </c>
      <c r="C370" s="8"/>
      <c r="D370" s="8">
        <v>0</v>
      </c>
      <c r="E370" s="8">
        <v>0</v>
      </c>
      <c r="F370" s="8">
        <v>1</v>
      </c>
      <c r="G370" s="8">
        <v>0</v>
      </c>
      <c r="H370" s="8">
        <v>3</v>
      </c>
      <c r="I370" s="8">
        <v>0</v>
      </c>
      <c r="J370" s="8">
        <v>0</v>
      </c>
      <c r="K370" s="8">
        <v>0</v>
      </c>
      <c r="L370" s="8">
        <v>0</v>
      </c>
    </row>
    <row r="371" spans="1:12">
      <c r="A371" s="8" t="s">
        <v>1038</v>
      </c>
      <c r="B371" s="8">
        <v>18</v>
      </c>
      <c r="C371" s="8"/>
      <c r="D371" s="8">
        <v>0</v>
      </c>
      <c r="E371" s="8">
        <v>5</v>
      </c>
      <c r="F371" s="8">
        <v>1</v>
      </c>
      <c r="G371" s="8">
        <v>2</v>
      </c>
      <c r="H371" s="8">
        <v>0</v>
      </c>
      <c r="I371" s="8">
        <v>0</v>
      </c>
      <c r="J371" s="8">
        <v>0</v>
      </c>
      <c r="K371" s="8">
        <v>0</v>
      </c>
      <c r="L371" s="8">
        <v>0</v>
      </c>
    </row>
    <row r="372" spans="1:12">
      <c r="A372" s="8" t="s">
        <v>1101</v>
      </c>
      <c r="B372" s="8">
        <v>19</v>
      </c>
      <c r="C372" s="8"/>
      <c r="D372" s="8">
        <v>3</v>
      </c>
      <c r="E372" s="8">
        <v>18</v>
      </c>
      <c r="F372" s="8">
        <v>0</v>
      </c>
      <c r="G372" s="8">
        <v>0</v>
      </c>
      <c r="H372" s="8">
        <v>0</v>
      </c>
      <c r="I372" s="8">
        <v>0</v>
      </c>
      <c r="J372" s="8">
        <v>0</v>
      </c>
      <c r="K372" s="8">
        <v>0</v>
      </c>
      <c r="L372" s="8">
        <v>0</v>
      </c>
    </row>
    <row r="373" spans="1:12">
      <c r="A373" s="8" t="s">
        <v>1102</v>
      </c>
      <c r="B373" s="8">
        <v>20</v>
      </c>
      <c r="C373" s="8"/>
      <c r="D373" s="8">
        <v>14</v>
      </c>
      <c r="E373" s="8">
        <v>0</v>
      </c>
      <c r="F373" s="8">
        <v>0</v>
      </c>
      <c r="G373" s="8">
        <v>0</v>
      </c>
      <c r="H373" s="8">
        <v>0</v>
      </c>
      <c r="I373" s="8">
        <v>0</v>
      </c>
      <c r="J373" s="8">
        <v>0</v>
      </c>
      <c r="K373" s="8">
        <v>0</v>
      </c>
      <c r="L373" s="8">
        <v>0</v>
      </c>
    </row>
    <row r="374" spans="1:12">
      <c r="A374" s="11" t="s">
        <v>638</v>
      </c>
      <c r="B374" s="11" t="s">
        <v>565</v>
      </c>
      <c r="C374" s="11">
        <v>2</v>
      </c>
      <c r="D374" s="11">
        <f t="shared" ref="D374:L374" si="83">SUM(D375:D377)</f>
        <v>2</v>
      </c>
      <c r="E374" s="11">
        <f t="shared" si="83"/>
        <v>0</v>
      </c>
      <c r="F374" s="11">
        <f t="shared" si="83"/>
        <v>0</v>
      </c>
      <c r="G374" s="11">
        <f t="shared" si="83"/>
        <v>5</v>
      </c>
      <c r="H374" s="11">
        <f t="shared" si="83"/>
        <v>1</v>
      </c>
      <c r="I374" s="11">
        <f t="shared" si="83"/>
        <v>0</v>
      </c>
      <c r="J374" s="11">
        <f t="shared" si="83"/>
        <v>0</v>
      </c>
      <c r="K374" s="11">
        <f t="shared" si="83"/>
        <v>0</v>
      </c>
      <c r="L374" s="11">
        <f t="shared" si="83"/>
        <v>0</v>
      </c>
    </row>
    <row r="375" spans="1:12">
      <c r="A375" s="8"/>
      <c r="B375" s="8">
        <v>15</v>
      </c>
      <c r="C375" s="8"/>
      <c r="D375" s="8">
        <v>0</v>
      </c>
      <c r="E375" s="8">
        <v>0</v>
      </c>
      <c r="F375" s="8">
        <v>0</v>
      </c>
      <c r="G375" s="8">
        <v>1</v>
      </c>
      <c r="H375" s="8">
        <v>1</v>
      </c>
      <c r="I375" s="8">
        <v>0</v>
      </c>
      <c r="J375" s="8">
        <v>0</v>
      </c>
      <c r="K375" s="8">
        <v>0</v>
      </c>
      <c r="L375" s="8">
        <v>0</v>
      </c>
    </row>
    <row r="376" spans="1:12">
      <c r="A376" s="8"/>
      <c r="B376" s="8">
        <v>18</v>
      </c>
      <c r="C376" s="8"/>
      <c r="D376" s="8">
        <v>0</v>
      </c>
      <c r="E376" s="8">
        <v>0</v>
      </c>
      <c r="F376" s="8">
        <v>0</v>
      </c>
      <c r="G376" s="8">
        <v>4</v>
      </c>
      <c r="H376" s="8">
        <v>0</v>
      </c>
      <c r="I376" s="8">
        <v>0</v>
      </c>
      <c r="J376" s="8">
        <v>0</v>
      </c>
      <c r="K376" s="8">
        <v>0</v>
      </c>
      <c r="L376" s="8">
        <v>0</v>
      </c>
    </row>
    <row r="377" spans="1:12">
      <c r="A377" s="8"/>
      <c r="B377" s="8">
        <v>20</v>
      </c>
      <c r="C377" s="8"/>
      <c r="D377" s="8">
        <v>2</v>
      </c>
      <c r="E377" s="8">
        <v>0</v>
      </c>
      <c r="F377" s="8">
        <v>0</v>
      </c>
      <c r="G377" s="8">
        <v>0</v>
      </c>
      <c r="H377" s="8">
        <v>0</v>
      </c>
      <c r="I377" s="8">
        <v>0</v>
      </c>
      <c r="J377" s="8">
        <v>0</v>
      </c>
      <c r="K377" s="8">
        <v>0</v>
      </c>
      <c r="L377" s="8">
        <v>0</v>
      </c>
    </row>
    <row r="378" spans="1:12">
      <c r="A378" s="11" t="s">
        <v>639</v>
      </c>
      <c r="B378" s="11" t="s">
        <v>565</v>
      </c>
      <c r="C378" s="11">
        <v>3</v>
      </c>
      <c r="D378" s="11">
        <f t="shared" ref="D378:L378" si="84">SUM(D379)</f>
        <v>0</v>
      </c>
      <c r="E378" s="11">
        <f t="shared" si="84"/>
        <v>0</v>
      </c>
      <c r="F378" s="11">
        <f t="shared" si="84"/>
        <v>0</v>
      </c>
      <c r="G378" s="11">
        <f t="shared" si="84"/>
        <v>2</v>
      </c>
      <c r="H378" s="11">
        <f t="shared" si="84"/>
        <v>1</v>
      </c>
      <c r="I378" s="11">
        <f t="shared" si="84"/>
        <v>0</v>
      </c>
      <c r="J378" s="11">
        <f t="shared" si="84"/>
        <v>0</v>
      </c>
      <c r="K378" s="11">
        <f t="shared" si="84"/>
        <v>0</v>
      </c>
      <c r="L378" s="11">
        <f t="shared" si="84"/>
        <v>0</v>
      </c>
    </row>
    <row r="379" spans="1:12">
      <c r="A379" s="8"/>
      <c r="B379" s="8">
        <v>15</v>
      </c>
      <c r="C379" s="8"/>
      <c r="D379" s="8">
        <v>0</v>
      </c>
      <c r="E379" s="8">
        <v>0</v>
      </c>
      <c r="F379" s="8">
        <v>0</v>
      </c>
      <c r="G379" s="8">
        <v>2</v>
      </c>
      <c r="H379" s="8">
        <v>1</v>
      </c>
      <c r="I379" s="8">
        <v>0</v>
      </c>
      <c r="J379" s="8">
        <v>0</v>
      </c>
      <c r="K379" s="8">
        <v>0</v>
      </c>
      <c r="L379" s="8">
        <v>0</v>
      </c>
    </row>
    <row r="380" spans="1:12">
      <c r="A380" s="11" t="s">
        <v>1146</v>
      </c>
      <c r="B380" s="11" t="s">
        <v>565</v>
      </c>
      <c r="C380" s="11">
        <v>3</v>
      </c>
      <c r="D380" s="11">
        <f>SUM(D381)</f>
        <v>0</v>
      </c>
      <c r="E380" s="11">
        <f t="shared" ref="E380:L380" si="85">SUM(E381)</f>
        <v>0</v>
      </c>
      <c r="F380" s="11">
        <f t="shared" si="85"/>
        <v>0</v>
      </c>
      <c r="G380" s="11">
        <f t="shared" si="85"/>
        <v>0</v>
      </c>
      <c r="H380" s="11">
        <f t="shared" si="85"/>
        <v>1</v>
      </c>
      <c r="I380" s="11">
        <f t="shared" si="85"/>
        <v>0</v>
      </c>
      <c r="J380" s="11">
        <f t="shared" si="85"/>
        <v>1</v>
      </c>
      <c r="K380" s="11">
        <f t="shared" si="85"/>
        <v>0</v>
      </c>
      <c r="L380" s="11">
        <f t="shared" si="85"/>
        <v>0</v>
      </c>
    </row>
    <row r="381" spans="1:12">
      <c r="A381" s="8" t="s">
        <v>1124</v>
      </c>
      <c r="B381" s="8">
        <v>15</v>
      </c>
      <c r="C381" s="8"/>
      <c r="D381" s="8">
        <v>0</v>
      </c>
      <c r="E381" s="8">
        <v>0</v>
      </c>
      <c r="F381" s="8">
        <v>0</v>
      </c>
      <c r="G381" s="8">
        <v>0</v>
      </c>
      <c r="H381" s="8">
        <v>1</v>
      </c>
      <c r="I381" s="8">
        <v>0</v>
      </c>
      <c r="J381" s="8">
        <v>1</v>
      </c>
      <c r="K381" s="8">
        <v>0</v>
      </c>
      <c r="L381" s="8">
        <v>0</v>
      </c>
    </row>
    <row r="382" spans="1:12">
      <c r="A382" s="11" t="s">
        <v>640</v>
      </c>
      <c r="B382" s="11" t="s">
        <v>565</v>
      </c>
      <c r="C382" s="11">
        <v>3</v>
      </c>
      <c r="D382" s="11">
        <f t="shared" ref="D382:L382" si="86">SUM(D383:D384)</f>
        <v>12</v>
      </c>
      <c r="E382" s="11">
        <f t="shared" si="86"/>
        <v>0</v>
      </c>
      <c r="F382" s="11">
        <f t="shared" si="86"/>
        <v>0</v>
      </c>
      <c r="G382" s="11">
        <f t="shared" si="86"/>
        <v>0</v>
      </c>
      <c r="H382" s="11">
        <f t="shared" si="86"/>
        <v>0</v>
      </c>
      <c r="I382" s="11">
        <f t="shared" si="86"/>
        <v>1</v>
      </c>
      <c r="J382" s="11">
        <f t="shared" si="86"/>
        <v>0</v>
      </c>
      <c r="K382" s="11">
        <f t="shared" si="86"/>
        <v>0</v>
      </c>
      <c r="L382" s="11">
        <f t="shared" si="86"/>
        <v>0</v>
      </c>
    </row>
    <row r="383" spans="1:12">
      <c r="A383" s="8"/>
      <c r="B383" s="8">
        <v>10</v>
      </c>
      <c r="C383" s="8"/>
      <c r="D383" s="8">
        <v>0</v>
      </c>
      <c r="E383" s="8">
        <v>0</v>
      </c>
      <c r="F383" s="8">
        <v>0</v>
      </c>
      <c r="G383" s="8">
        <v>0</v>
      </c>
      <c r="H383" s="8">
        <v>0</v>
      </c>
      <c r="I383" s="8">
        <v>1</v>
      </c>
      <c r="J383" s="8">
        <v>0</v>
      </c>
      <c r="K383" s="8">
        <v>0</v>
      </c>
      <c r="L383" s="8">
        <v>0</v>
      </c>
    </row>
    <row r="384" spans="1:12">
      <c r="A384" s="8"/>
      <c r="B384" s="8">
        <v>20</v>
      </c>
      <c r="C384" s="8"/>
      <c r="D384" s="8">
        <v>12</v>
      </c>
      <c r="E384" s="8">
        <v>0</v>
      </c>
      <c r="F384" s="8">
        <v>0</v>
      </c>
      <c r="G384" s="8">
        <v>0</v>
      </c>
      <c r="H384" s="8">
        <v>0</v>
      </c>
      <c r="I384" s="8">
        <v>0</v>
      </c>
      <c r="J384" s="8">
        <v>0</v>
      </c>
      <c r="K384" s="8">
        <v>0</v>
      </c>
      <c r="L384" s="8">
        <v>0</v>
      </c>
    </row>
    <row r="385" spans="1:12">
      <c r="A385" s="11" t="s">
        <v>641</v>
      </c>
      <c r="B385" s="11" t="s">
        <v>565</v>
      </c>
      <c r="C385" s="11">
        <v>2</v>
      </c>
      <c r="D385" s="11">
        <f t="shared" ref="D385:L385" si="87">SUM(D386)</f>
        <v>0</v>
      </c>
      <c r="E385" s="11">
        <f t="shared" si="87"/>
        <v>0</v>
      </c>
      <c r="F385" s="11">
        <f t="shared" si="87"/>
        <v>0</v>
      </c>
      <c r="G385" s="11">
        <f t="shared" si="87"/>
        <v>1</v>
      </c>
      <c r="H385" s="11">
        <f t="shared" si="87"/>
        <v>1</v>
      </c>
      <c r="I385" s="11">
        <f t="shared" si="87"/>
        <v>0</v>
      </c>
      <c r="J385" s="11">
        <f t="shared" si="87"/>
        <v>3</v>
      </c>
      <c r="K385" s="11">
        <f t="shared" si="87"/>
        <v>0</v>
      </c>
      <c r="L385" s="11">
        <f t="shared" si="87"/>
        <v>0</v>
      </c>
    </row>
    <row r="386" spans="1:12">
      <c r="A386" s="8"/>
      <c r="B386" s="8">
        <v>10</v>
      </c>
      <c r="C386" s="8"/>
      <c r="D386" s="8">
        <v>0</v>
      </c>
      <c r="E386" s="8">
        <v>0</v>
      </c>
      <c r="F386" s="8">
        <v>0</v>
      </c>
      <c r="G386" s="8">
        <v>1</v>
      </c>
      <c r="H386" s="8">
        <v>1</v>
      </c>
      <c r="I386" s="8">
        <v>0</v>
      </c>
      <c r="J386" s="8">
        <v>3</v>
      </c>
      <c r="K386" s="8">
        <v>0</v>
      </c>
      <c r="L386" s="8">
        <v>0</v>
      </c>
    </row>
    <row r="387" spans="1:12">
      <c r="A387" s="11" t="s">
        <v>642</v>
      </c>
      <c r="B387" s="11" t="s">
        <v>565</v>
      </c>
      <c r="C387" s="11">
        <v>2</v>
      </c>
      <c r="D387" s="11">
        <f t="shared" ref="D387:L387" si="88">SUM(D388:D389)</f>
        <v>0</v>
      </c>
      <c r="E387" s="11">
        <f t="shared" si="88"/>
        <v>0</v>
      </c>
      <c r="F387" s="11">
        <f t="shared" si="88"/>
        <v>1</v>
      </c>
      <c r="G387" s="11">
        <f t="shared" si="88"/>
        <v>3</v>
      </c>
      <c r="H387" s="11">
        <f t="shared" si="88"/>
        <v>5</v>
      </c>
      <c r="I387" s="11">
        <f t="shared" si="88"/>
        <v>14</v>
      </c>
      <c r="J387" s="11">
        <f t="shared" si="88"/>
        <v>9</v>
      </c>
      <c r="K387" s="11">
        <f t="shared" si="88"/>
        <v>1</v>
      </c>
      <c r="L387" s="11">
        <f t="shared" si="88"/>
        <v>0</v>
      </c>
    </row>
    <row r="388" spans="1:12">
      <c r="A388" s="8"/>
      <c r="B388" s="8">
        <v>11</v>
      </c>
      <c r="C388" s="8"/>
      <c r="D388" s="8">
        <v>0</v>
      </c>
      <c r="E388" s="8">
        <v>0</v>
      </c>
      <c r="F388" s="8">
        <v>0</v>
      </c>
      <c r="G388" s="8">
        <v>0</v>
      </c>
      <c r="H388" s="8">
        <v>0</v>
      </c>
      <c r="I388" s="8">
        <v>5</v>
      </c>
      <c r="J388" s="8">
        <v>9</v>
      </c>
      <c r="K388" s="8">
        <v>1</v>
      </c>
      <c r="L388" s="8">
        <v>0</v>
      </c>
    </row>
    <row r="389" spans="1:12">
      <c r="A389" s="8" t="s">
        <v>1142</v>
      </c>
      <c r="B389" s="8">
        <v>12</v>
      </c>
      <c r="C389" s="8"/>
      <c r="D389" s="8">
        <v>0</v>
      </c>
      <c r="E389" s="8">
        <v>0</v>
      </c>
      <c r="F389" s="8">
        <v>1</v>
      </c>
      <c r="G389" s="8">
        <v>3</v>
      </c>
      <c r="H389" s="8">
        <v>5</v>
      </c>
      <c r="I389" s="8">
        <v>9</v>
      </c>
      <c r="J389" s="8">
        <v>0</v>
      </c>
      <c r="K389" s="8">
        <v>0</v>
      </c>
      <c r="L389" s="8">
        <v>0</v>
      </c>
    </row>
    <row r="390" spans="1:12">
      <c r="A390" s="11" t="s">
        <v>643</v>
      </c>
      <c r="B390" s="11" t="s">
        <v>565</v>
      </c>
      <c r="C390" s="11">
        <v>2</v>
      </c>
      <c r="D390" s="11">
        <f t="shared" ref="D390:L390" si="89">SUM(D391)</f>
        <v>0</v>
      </c>
      <c r="E390" s="11">
        <f t="shared" si="89"/>
        <v>0</v>
      </c>
      <c r="F390" s="11">
        <f t="shared" si="89"/>
        <v>0</v>
      </c>
      <c r="G390" s="11">
        <f t="shared" si="89"/>
        <v>1</v>
      </c>
      <c r="H390" s="11">
        <f t="shared" si="89"/>
        <v>2</v>
      </c>
      <c r="I390" s="11">
        <f t="shared" si="89"/>
        <v>5</v>
      </c>
      <c r="J390" s="11">
        <f t="shared" si="89"/>
        <v>33</v>
      </c>
      <c r="K390" s="11">
        <f t="shared" si="89"/>
        <v>4</v>
      </c>
      <c r="L390" s="11">
        <f t="shared" si="89"/>
        <v>0</v>
      </c>
    </row>
    <row r="391" spans="1:12">
      <c r="A391" s="8"/>
      <c r="B391" s="8">
        <v>10</v>
      </c>
      <c r="C391" s="8"/>
      <c r="D391" s="8">
        <v>0</v>
      </c>
      <c r="E391" s="8">
        <v>0</v>
      </c>
      <c r="F391" s="8">
        <v>0</v>
      </c>
      <c r="G391" s="8">
        <v>1</v>
      </c>
      <c r="H391" s="8">
        <v>2</v>
      </c>
      <c r="I391" s="8">
        <v>5</v>
      </c>
      <c r="J391" s="8">
        <v>33</v>
      </c>
      <c r="K391" s="8">
        <v>4</v>
      </c>
      <c r="L391" s="8">
        <v>0</v>
      </c>
    </row>
    <row r="392" spans="1:12">
      <c r="A392" s="11" t="s">
        <v>644</v>
      </c>
      <c r="B392" s="11" t="s">
        <v>565</v>
      </c>
      <c r="C392" s="11">
        <v>2</v>
      </c>
      <c r="D392" s="11">
        <f t="shared" ref="D392:L392" si="90">SUM(D393)</f>
        <v>1</v>
      </c>
      <c r="E392" s="11">
        <f t="shared" si="90"/>
        <v>0</v>
      </c>
      <c r="F392" s="11">
        <f t="shared" si="90"/>
        <v>1</v>
      </c>
      <c r="G392" s="11">
        <f t="shared" si="90"/>
        <v>1</v>
      </c>
      <c r="H392" s="11">
        <f t="shared" si="90"/>
        <v>0</v>
      </c>
      <c r="I392" s="11">
        <f t="shared" si="90"/>
        <v>0</v>
      </c>
      <c r="J392" s="11">
        <f t="shared" si="90"/>
        <v>0</v>
      </c>
      <c r="K392" s="11">
        <f t="shared" si="90"/>
        <v>0</v>
      </c>
      <c r="L392" s="11">
        <f t="shared" si="90"/>
        <v>0</v>
      </c>
    </row>
    <row r="393" spans="1:12">
      <c r="A393" s="8"/>
      <c r="B393" s="8">
        <v>10</v>
      </c>
      <c r="C393" s="8"/>
      <c r="D393" s="8">
        <v>1</v>
      </c>
      <c r="E393" s="8">
        <v>0</v>
      </c>
      <c r="F393" s="8">
        <v>1</v>
      </c>
      <c r="G393" s="8">
        <v>1</v>
      </c>
      <c r="H393" s="8">
        <v>0</v>
      </c>
      <c r="I393" s="8">
        <v>0</v>
      </c>
      <c r="J393" s="8">
        <v>0</v>
      </c>
      <c r="K393" s="8">
        <v>0</v>
      </c>
      <c r="L393" s="8">
        <v>0</v>
      </c>
    </row>
    <row r="394" spans="1:12">
      <c r="A394" s="11" t="s">
        <v>645</v>
      </c>
      <c r="B394" s="11" t="s">
        <v>565</v>
      </c>
      <c r="C394" s="11">
        <v>1</v>
      </c>
      <c r="D394" s="11">
        <f t="shared" ref="D394:L394" si="91">SUM(D395:D402)</f>
        <v>64</v>
      </c>
      <c r="E394" s="11">
        <f t="shared" si="91"/>
        <v>88</v>
      </c>
      <c r="F394" s="11">
        <f t="shared" si="91"/>
        <v>244</v>
      </c>
      <c r="G394" s="11">
        <f t="shared" si="91"/>
        <v>277</v>
      </c>
      <c r="H394" s="11">
        <f t="shared" si="91"/>
        <v>110</v>
      </c>
      <c r="I394" s="11">
        <f t="shared" si="91"/>
        <v>67</v>
      </c>
      <c r="J394" s="11">
        <f t="shared" si="91"/>
        <v>49</v>
      </c>
      <c r="K394" s="11">
        <f t="shared" si="91"/>
        <v>6</v>
      </c>
      <c r="L394" s="11">
        <f t="shared" si="91"/>
        <v>0</v>
      </c>
    </row>
    <row r="395" spans="1:12">
      <c r="A395" s="8"/>
      <c r="B395" s="8">
        <v>13</v>
      </c>
      <c r="C395" s="8"/>
      <c r="D395" s="8">
        <v>0</v>
      </c>
      <c r="E395" s="8">
        <v>0</v>
      </c>
      <c r="F395" s="8">
        <v>0</v>
      </c>
      <c r="G395" s="8">
        <v>0</v>
      </c>
      <c r="H395" s="8">
        <v>0</v>
      </c>
      <c r="I395" s="8">
        <v>1</v>
      </c>
      <c r="J395" s="8">
        <v>2</v>
      </c>
      <c r="K395" s="8">
        <v>0</v>
      </c>
      <c r="L395" s="8">
        <v>0</v>
      </c>
    </row>
    <row r="396" spans="1:12">
      <c r="A396" s="8"/>
      <c r="B396" s="8">
        <v>14</v>
      </c>
      <c r="C396" s="8"/>
      <c r="D396" s="8">
        <v>0</v>
      </c>
      <c r="E396" s="8">
        <v>0</v>
      </c>
      <c r="F396" s="8">
        <v>0</v>
      </c>
      <c r="G396" s="8">
        <v>5</v>
      </c>
      <c r="H396" s="8">
        <v>13</v>
      </c>
      <c r="I396" s="8">
        <v>22</v>
      </c>
      <c r="J396" s="8">
        <v>20</v>
      </c>
      <c r="K396" s="8">
        <v>4</v>
      </c>
      <c r="L396" s="8">
        <v>0</v>
      </c>
    </row>
    <row r="397" spans="1:12">
      <c r="A397" s="8"/>
      <c r="B397" s="8">
        <v>15</v>
      </c>
      <c r="C397" s="8"/>
      <c r="D397" s="8">
        <v>0</v>
      </c>
      <c r="E397" s="8">
        <v>0</v>
      </c>
      <c r="F397" s="8">
        <v>0</v>
      </c>
      <c r="G397" s="8">
        <v>4</v>
      </c>
      <c r="H397" s="8">
        <v>10</v>
      </c>
      <c r="I397" s="8">
        <v>28</v>
      </c>
      <c r="J397" s="8">
        <v>26</v>
      </c>
      <c r="K397" s="8">
        <v>2</v>
      </c>
      <c r="L397" s="8">
        <v>0</v>
      </c>
    </row>
    <row r="398" spans="1:12">
      <c r="A398" s="8"/>
      <c r="B398" s="8">
        <v>16</v>
      </c>
      <c r="C398" s="8"/>
      <c r="D398" s="8">
        <v>2</v>
      </c>
      <c r="E398" s="8">
        <v>2</v>
      </c>
      <c r="F398" s="8">
        <v>25</v>
      </c>
      <c r="G398" s="8">
        <v>72</v>
      </c>
      <c r="H398" s="8">
        <v>47</v>
      </c>
      <c r="I398" s="8">
        <v>14</v>
      </c>
      <c r="J398" s="8">
        <v>1</v>
      </c>
      <c r="K398" s="8">
        <v>0</v>
      </c>
      <c r="L398" s="8">
        <v>0</v>
      </c>
    </row>
    <row r="399" spans="1:12">
      <c r="A399" s="8"/>
      <c r="B399" s="8">
        <v>17</v>
      </c>
      <c r="C399" s="8"/>
      <c r="D399" s="8">
        <v>0</v>
      </c>
      <c r="E399" s="8">
        <v>6</v>
      </c>
      <c r="F399" s="8">
        <v>45</v>
      </c>
      <c r="G399" s="8">
        <v>104</v>
      </c>
      <c r="H399" s="8">
        <v>39</v>
      </c>
      <c r="I399" s="8">
        <v>2</v>
      </c>
      <c r="J399" s="8">
        <v>0</v>
      </c>
      <c r="K399" s="8">
        <v>0</v>
      </c>
      <c r="L399" s="8">
        <v>0</v>
      </c>
    </row>
    <row r="400" spans="1:12">
      <c r="A400" s="8" t="s">
        <v>1002</v>
      </c>
      <c r="B400" s="8">
        <v>18</v>
      </c>
      <c r="C400" s="8"/>
      <c r="D400" s="8">
        <v>10</v>
      </c>
      <c r="E400" s="8">
        <v>33</v>
      </c>
      <c r="F400" s="8">
        <v>28</v>
      </c>
      <c r="G400" s="8">
        <v>66</v>
      </c>
      <c r="H400" s="8">
        <v>1</v>
      </c>
      <c r="I400" s="8">
        <v>0</v>
      </c>
      <c r="J400" s="8">
        <v>0</v>
      </c>
      <c r="K400" s="8">
        <v>0</v>
      </c>
      <c r="L400" s="8">
        <v>0</v>
      </c>
    </row>
    <row r="401" spans="1:12">
      <c r="A401" s="8"/>
      <c r="B401" s="8">
        <v>19</v>
      </c>
      <c r="C401" s="8"/>
      <c r="D401" s="8">
        <v>3</v>
      </c>
      <c r="E401" s="8">
        <v>17</v>
      </c>
      <c r="F401" s="8">
        <v>140</v>
      </c>
      <c r="G401" s="8">
        <v>26</v>
      </c>
      <c r="H401" s="8">
        <v>0</v>
      </c>
      <c r="I401" s="8">
        <v>0</v>
      </c>
      <c r="J401" s="8">
        <v>0</v>
      </c>
      <c r="K401" s="8">
        <v>0</v>
      </c>
      <c r="L401" s="8">
        <v>0</v>
      </c>
    </row>
    <row r="402" spans="1:12">
      <c r="A402" s="8"/>
      <c r="B402" s="8">
        <v>20</v>
      </c>
      <c r="C402" s="8"/>
      <c r="D402" s="8">
        <v>49</v>
      </c>
      <c r="E402" s="8">
        <v>30</v>
      </c>
      <c r="F402" s="8">
        <v>6</v>
      </c>
      <c r="G402" s="8">
        <v>0</v>
      </c>
      <c r="H402" s="8">
        <v>0</v>
      </c>
      <c r="I402" s="8">
        <v>0</v>
      </c>
      <c r="J402" s="8">
        <v>0</v>
      </c>
      <c r="K402" s="8">
        <v>0</v>
      </c>
      <c r="L402" s="8">
        <v>0</v>
      </c>
    </row>
    <row r="403" spans="1:12">
      <c r="A403" s="11" t="s">
        <v>646</v>
      </c>
      <c r="B403" s="11" t="s">
        <v>565</v>
      </c>
      <c r="C403" s="11">
        <v>1</v>
      </c>
      <c r="D403" s="11">
        <f t="shared" ref="D403:L403" si="92">SUM(D404:D409)</f>
        <v>52</v>
      </c>
      <c r="E403" s="11">
        <f t="shared" si="92"/>
        <v>55</v>
      </c>
      <c r="F403" s="11">
        <f t="shared" si="92"/>
        <v>115</v>
      </c>
      <c r="G403" s="11">
        <f t="shared" si="92"/>
        <v>58</v>
      </c>
      <c r="H403" s="11">
        <f t="shared" si="92"/>
        <v>44</v>
      </c>
      <c r="I403" s="11">
        <f t="shared" si="92"/>
        <v>10</v>
      </c>
      <c r="J403" s="11">
        <f t="shared" si="92"/>
        <v>0</v>
      </c>
      <c r="K403" s="11">
        <f t="shared" si="92"/>
        <v>1</v>
      </c>
      <c r="L403" s="11">
        <f t="shared" si="92"/>
        <v>0</v>
      </c>
    </row>
    <row r="404" spans="1:12">
      <c r="A404" s="8" t="s">
        <v>1080</v>
      </c>
      <c r="B404" s="8">
        <v>12</v>
      </c>
      <c r="C404" s="8"/>
      <c r="D404" s="8">
        <v>0</v>
      </c>
      <c r="E404" s="8">
        <v>0</v>
      </c>
      <c r="F404" s="8">
        <v>0</v>
      </c>
      <c r="G404" s="8">
        <v>0</v>
      </c>
      <c r="H404" s="8">
        <v>2</v>
      </c>
      <c r="I404" s="8">
        <v>4</v>
      </c>
      <c r="J404" s="8">
        <v>0</v>
      </c>
      <c r="K404" s="8">
        <v>1</v>
      </c>
      <c r="L404" s="8">
        <v>0</v>
      </c>
    </row>
    <row r="405" spans="1:12">
      <c r="A405" s="8" t="s">
        <v>1011</v>
      </c>
      <c r="B405" s="8">
        <v>14</v>
      </c>
      <c r="C405" s="8"/>
      <c r="D405" s="8">
        <v>2</v>
      </c>
      <c r="E405" s="8">
        <v>1</v>
      </c>
      <c r="F405" s="8">
        <v>4</v>
      </c>
      <c r="G405" s="8">
        <v>7</v>
      </c>
      <c r="H405" s="8">
        <v>5</v>
      </c>
      <c r="I405" s="8">
        <v>0</v>
      </c>
      <c r="J405" s="8">
        <v>0</v>
      </c>
      <c r="K405" s="8">
        <v>0</v>
      </c>
      <c r="L405" s="8">
        <v>0</v>
      </c>
    </row>
    <row r="406" spans="1:12">
      <c r="A406" s="8" t="s">
        <v>1081</v>
      </c>
      <c r="B406" s="8">
        <v>15</v>
      </c>
      <c r="C406" s="8"/>
      <c r="D406" s="8">
        <v>0</v>
      </c>
      <c r="E406" s="8">
        <v>1</v>
      </c>
      <c r="F406" s="8">
        <v>3</v>
      </c>
      <c r="G406" s="8">
        <v>1</v>
      </c>
      <c r="H406" s="8">
        <v>17</v>
      </c>
      <c r="I406" s="8">
        <v>5</v>
      </c>
      <c r="J406" s="8">
        <v>0</v>
      </c>
      <c r="K406" s="8">
        <v>0</v>
      </c>
      <c r="L406" s="8">
        <v>0</v>
      </c>
    </row>
    <row r="407" spans="1:12">
      <c r="A407" s="8" t="s">
        <v>1078</v>
      </c>
      <c r="B407" s="8">
        <v>16</v>
      </c>
      <c r="C407" s="8"/>
      <c r="D407" s="8">
        <v>17</v>
      </c>
      <c r="E407" s="8">
        <v>19</v>
      </c>
      <c r="F407" s="8">
        <v>75</v>
      </c>
      <c r="G407" s="8">
        <v>47</v>
      </c>
      <c r="H407" s="8">
        <v>20</v>
      </c>
      <c r="I407" s="8">
        <v>1</v>
      </c>
      <c r="J407" s="8">
        <v>0</v>
      </c>
      <c r="K407" s="8">
        <v>0</v>
      </c>
      <c r="L407" s="8">
        <v>0</v>
      </c>
    </row>
    <row r="408" spans="1:12">
      <c r="A408" s="8" t="s">
        <v>1077</v>
      </c>
      <c r="B408" s="8">
        <v>17</v>
      </c>
      <c r="C408" s="8"/>
      <c r="D408" s="8">
        <v>13</v>
      </c>
      <c r="E408" s="8">
        <v>12</v>
      </c>
      <c r="F408" s="8">
        <v>10</v>
      </c>
      <c r="G408" s="8">
        <v>0</v>
      </c>
      <c r="H408" s="8">
        <v>0</v>
      </c>
      <c r="I408" s="8">
        <v>0</v>
      </c>
      <c r="J408" s="8">
        <v>0</v>
      </c>
      <c r="K408" s="8">
        <v>0</v>
      </c>
      <c r="L408" s="8">
        <v>0</v>
      </c>
    </row>
    <row r="409" spans="1:12">
      <c r="A409" s="8" t="s">
        <v>1079</v>
      </c>
      <c r="B409" s="8">
        <v>18</v>
      </c>
      <c r="C409" s="8"/>
      <c r="D409" s="8">
        <v>20</v>
      </c>
      <c r="E409" s="8">
        <v>22</v>
      </c>
      <c r="F409" s="8">
        <v>23</v>
      </c>
      <c r="G409" s="8">
        <v>3</v>
      </c>
      <c r="H409" s="8">
        <v>0</v>
      </c>
      <c r="I409" s="8">
        <v>0</v>
      </c>
      <c r="J409" s="8">
        <v>0</v>
      </c>
      <c r="K409" s="8">
        <v>0</v>
      </c>
      <c r="L409" s="8">
        <v>0</v>
      </c>
    </row>
    <row r="410" spans="1:12">
      <c r="A410" s="11" t="s">
        <v>647</v>
      </c>
      <c r="B410" s="11" t="s">
        <v>565</v>
      </c>
      <c r="C410" s="11">
        <v>1</v>
      </c>
      <c r="D410" s="11">
        <f t="shared" ref="D410:L410" si="93">SUM(D411:D418)</f>
        <v>39</v>
      </c>
      <c r="E410" s="11">
        <f t="shared" si="93"/>
        <v>62</v>
      </c>
      <c r="F410" s="11">
        <f t="shared" si="93"/>
        <v>93</v>
      </c>
      <c r="G410" s="11">
        <f t="shared" si="93"/>
        <v>33</v>
      </c>
      <c r="H410" s="11">
        <f t="shared" si="93"/>
        <v>18</v>
      </c>
      <c r="I410" s="11">
        <f t="shared" si="93"/>
        <v>14</v>
      </c>
      <c r="J410" s="11">
        <f t="shared" si="93"/>
        <v>8</v>
      </c>
      <c r="K410" s="11">
        <f t="shared" si="93"/>
        <v>1</v>
      </c>
      <c r="L410" s="11">
        <f t="shared" si="93"/>
        <v>3</v>
      </c>
    </row>
    <row r="411" spans="1:12">
      <c r="A411" s="8"/>
      <c r="B411" s="8">
        <v>13</v>
      </c>
      <c r="C411" s="8"/>
      <c r="D411" s="8">
        <v>0</v>
      </c>
      <c r="E411" s="8">
        <v>0</v>
      </c>
      <c r="F411" s="8">
        <v>0</v>
      </c>
      <c r="G411" s="8">
        <v>0</v>
      </c>
      <c r="H411" s="8">
        <v>0</v>
      </c>
      <c r="I411" s="8">
        <v>1</v>
      </c>
      <c r="J411" s="8">
        <v>1</v>
      </c>
      <c r="K411" s="8">
        <v>0</v>
      </c>
      <c r="L411" s="8">
        <v>0</v>
      </c>
    </row>
    <row r="412" spans="1:12">
      <c r="A412" s="8"/>
      <c r="B412" s="8">
        <v>14</v>
      </c>
      <c r="C412" s="8"/>
      <c r="D412" s="8">
        <v>0</v>
      </c>
      <c r="E412" s="8">
        <v>0</v>
      </c>
      <c r="F412" s="8">
        <v>0</v>
      </c>
      <c r="G412" s="8">
        <v>0</v>
      </c>
      <c r="H412" s="8">
        <v>0</v>
      </c>
      <c r="I412" s="8">
        <v>1</v>
      </c>
      <c r="J412" s="8">
        <v>0</v>
      </c>
      <c r="K412" s="8">
        <v>1</v>
      </c>
      <c r="L412" s="8">
        <v>3</v>
      </c>
    </row>
    <row r="413" spans="1:12">
      <c r="A413" s="8"/>
      <c r="B413" s="8">
        <v>15</v>
      </c>
      <c r="C413" s="8"/>
      <c r="D413" s="8">
        <v>0</v>
      </c>
      <c r="E413" s="8">
        <v>0</v>
      </c>
      <c r="F413" s="8">
        <v>1</v>
      </c>
      <c r="G413" s="8">
        <v>6</v>
      </c>
      <c r="H413" s="8">
        <v>1</v>
      </c>
      <c r="I413" s="8">
        <v>4</v>
      </c>
      <c r="J413" s="8">
        <v>1</v>
      </c>
      <c r="K413" s="8">
        <v>0</v>
      </c>
      <c r="L413" s="8">
        <v>0</v>
      </c>
    </row>
    <row r="414" spans="1:12">
      <c r="A414" s="8"/>
      <c r="B414" s="8">
        <v>16</v>
      </c>
      <c r="C414" s="8"/>
      <c r="D414" s="8">
        <v>0</v>
      </c>
      <c r="E414" s="8">
        <v>0</v>
      </c>
      <c r="F414" s="8">
        <v>3</v>
      </c>
      <c r="G414" s="8">
        <v>4</v>
      </c>
      <c r="H414" s="8">
        <v>1</v>
      </c>
      <c r="I414" s="8">
        <v>0</v>
      </c>
      <c r="J414" s="8">
        <v>5</v>
      </c>
      <c r="K414" s="8">
        <v>0</v>
      </c>
      <c r="L414" s="8">
        <v>0</v>
      </c>
    </row>
    <row r="415" spans="1:12">
      <c r="A415" s="8"/>
      <c r="B415" s="8">
        <v>17</v>
      </c>
      <c r="C415" s="8"/>
      <c r="D415" s="8">
        <v>0</v>
      </c>
      <c r="E415" s="8">
        <v>0</v>
      </c>
      <c r="F415" s="8">
        <v>2</v>
      </c>
      <c r="G415" s="8">
        <v>6</v>
      </c>
      <c r="H415" s="8">
        <v>16</v>
      </c>
      <c r="I415" s="8">
        <v>8</v>
      </c>
      <c r="J415" s="8">
        <v>1</v>
      </c>
      <c r="K415" s="8">
        <v>0</v>
      </c>
      <c r="L415" s="8">
        <v>0</v>
      </c>
    </row>
    <row r="416" spans="1:12">
      <c r="A416" s="8"/>
      <c r="B416" s="8">
        <v>18</v>
      </c>
      <c r="C416" s="8"/>
      <c r="D416" s="8">
        <v>32</v>
      </c>
      <c r="E416" s="8">
        <v>23</v>
      </c>
      <c r="F416" s="8">
        <v>19</v>
      </c>
      <c r="G416" s="8">
        <v>1</v>
      </c>
      <c r="H416" s="8">
        <v>0</v>
      </c>
      <c r="I416" s="8">
        <v>0</v>
      </c>
      <c r="J416" s="8">
        <v>0</v>
      </c>
      <c r="K416" s="8">
        <v>0</v>
      </c>
      <c r="L416" s="8">
        <v>0</v>
      </c>
    </row>
    <row r="417" spans="1:12">
      <c r="A417" s="8" t="s">
        <v>1141</v>
      </c>
      <c r="B417" s="8">
        <v>19</v>
      </c>
      <c r="C417" s="8"/>
      <c r="D417" s="8">
        <v>3</v>
      </c>
      <c r="E417" s="8">
        <v>16</v>
      </c>
      <c r="F417" s="8">
        <v>23</v>
      </c>
      <c r="G417" s="8">
        <v>15</v>
      </c>
      <c r="H417" s="8">
        <v>0</v>
      </c>
      <c r="I417" s="8">
        <v>0</v>
      </c>
      <c r="J417" s="8">
        <v>0</v>
      </c>
      <c r="K417" s="8">
        <v>0</v>
      </c>
      <c r="L417" s="8">
        <v>0</v>
      </c>
    </row>
    <row r="418" spans="1:12">
      <c r="A418" s="8" t="s">
        <v>1140</v>
      </c>
      <c r="B418" s="8">
        <v>20</v>
      </c>
      <c r="C418" s="8"/>
      <c r="D418" s="8">
        <v>4</v>
      </c>
      <c r="E418" s="8">
        <v>23</v>
      </c>
      <c r="F418" s="8">
        <v>45</v>
      </c>
      <c r="G418" s="8">
        <v>1</v>
      </c>
      <c r="H418" s="8">
        <v>0</v>
      </c>
      <c r="I418" s="8">
        <v>0</v>
      </c>
      <c r="J418" s="8">
        <v>0</v>
      </c>
      <c r="K418" s="8">
        <v>0</v>
      </c>
      <c r="L418" s="8">
        <v>0</v>
      </c>
    </row>
    <row r="419" spans="1:12">
      <c r="A419" s="11" t="s">
        <v>648</v>
      </c>
      <c r="B419" s="11" t="s">
        <v>565</v>
      </c>
      <c r="C419" s="11">
        <v>1</v>
      </c>
      <c r="D419" s="11">
        <f t="shared" ref="D419:L419" si="94">SUM(D420:D427)</f>
        <v>18</v>
      </c>
      <c r="E419" s="11">
        <f t="shared" si="94"/>
        <v>69</v>
      </c>
      <c r="F419" s="11">
        <f t="shared" si="94"/>
        <v>38</v>
      </c>
      <c r="G419" s="11">
        <f t="shared" si="94"/>
        <v>82</v>
      </c>
      <c r="H419" s="11">
        <f t="shared" si="94"/>
        <v>41</v>
      </c>
      <c r="I419" s="11">
        <f t="shared" si="94"/>
        <v>23</v>
      </c>
      <c r="J419" s="11">
        <f t="shared" si="94"/>
        <v>33</v>
      </c>
      <c r="K419" s="11">
        <f t="shared" si="94"/>
        <v>13</v>
      </c>
      <c r="L419" s="11">
        <f t="shared" si="94"/>
        <v>2</v>
      </c>
    </row>
    <row r="420" spans="1:12">
      <c r="A420" s="8"/>
      <c r="B420" s="8">
        <v>13</v>
      </c>
      <c r="C420" s="8"/>
      <c r="D420" s="8">
        <v>0</v>
      </c>
      <c r="E420" s="8">
        <v>0</v>
      </c>
      <c r="F420" s="8">
        <v>0</v>
      </c>
      <c r="G420" s="8">
        <v>0</v>
      </c>
      <c r="H420" s="8">
        <v>0</v>
      </c>
      <c r="I420" s="8">
        <v>0</v>
      </c>
      <c r="J420" s="8">
        <v>0</v>
      </c>
      <c r="K420" s="8">
        <v>1</v>
      </c>
      <c r="L420" s="8">
        <v>0</v>
      </c>
    </row>
    <row r="421" spans="1:12">
      <c r="A421" s="8"/>
      <c r="B421" s="8">
        <v>14</v>
      </c>
      <c r="C421" s="8"/>
      <c r="D421" s="8">
        <v>0</v>
      </c>
      <c r="E421" s="8">
        <v>0</v>
      </c>
      <c r="F421" s="8">
        <v>0</v>
      </c>
      <c r="G421" s="8">
        <v>1</v>
      </c>
      <c r="H421" s="8">
        <v>0</v>
      </c>
      <c r="I421" s="8">
        <v>6</v>
      </c>
      <c r="J421" s="8">
        <v>4</v>
      </c>
      <c r="K421" s="8">
        <v>1</v>
      </c>
      <c r="L421" s="8">
        <v>0</v>
      </c>
    </row>
    <row r="422" spans="1:12">
      <c r="A422" s="8"/>
      <c r="B422" s="8">
        <v>15</v>
      </c>
      <c r="C422" s="8"/>
      <c r="D422" s="8">
        <v>0</v>
      </c>
      <c r="E422" s="8">
        <v>0</v>
      </c>
      <c r="F422" s="8">
        <v>0</v>
      </c>
      <c r="G422" s="8">
        <v>0</v>
      </c>
      <c r="H422" s="8">
        <v>3</v>
      </c>
      <c r="I422" s="8">
        <v>1</v>
      </c>
      <c r="J422" s="8">
        <v>5</v>
      </c>
      <c r="K422" s="8">
        <v>4</v>
      </c>
      <c r="L422" s="8">
        <v>2</v>
      </c>
    </row>
    <row r="423" spans="1:12">
      <c r="A423" s="8"/>
      <c r="B423" s="8">
        <v>16</v>
      </c>
      <c r="C423" s="8"/>
      <c r="D423" s="8">
        <v>0</v>
      </c>
      <c r="E423" s="8">
        <v>0</v>
      </c>
      <c r="F423" s="8">
        <v>0</v>
      </c>
      <c r="G423" s="8">
        <v>0</v>
      </c>
      <c r="H423" s="8">
        <v>0</v>
      </c>
      <c r="I423" s="8">
        <v>2</v>
      </c>
      <c r="J423" s="8">
        <v>16</v>
      </c>
      <c r="K423" s="8">
        <v>7</v>
      </c>
      <c r="L423" s="8">
        <v>0</v>
      </c>
    </row>
    <row r="424" spans="1:12">
      <c r="A424" s="8"/>
      <c r="B424" s="8">
        <v>17</v>
      </c>
      <c r="C424" s="8"/>
      <c r="D424" s="8">
        <v>0</v>
      </c>
      <c r="E424" s="8">
        <v>0</v>
      </c>
      <c r="F424" s="8">
        <v>1</v>
      </c>
      <c r="G424" s="8">
        <v>8</v>
      </c>
      <c r="H424" s="8">
        <v>14</v>
      </c>
      <c r="I424" s="8">
        <v>9</v>
      </c>
      <c r="J424" s="8">
        <v>8</v>
      </c>
      <c r="K424" s="8">
        <v>0</v>
      </c>
      <c r="L424" s="8">
        <v>0</v>
      </c>
    </row>
    <row r="425" spans="1:12">
      <c r="A425" s="8"/>
      <c r="B425" s="8">
        <v>18</v>
      </c>
      <c r="C425" s="8"/>
      <c r="D425" s="8">
        <v>0</v>
      </c>
      <c r="E425" s="8">
        <v>2</v>
      </c>
      <c r="F425" s="8">
        <v>13</v>
      </c>
      <c r="G425" s="8">
        <v>44</v>
      </c>
      <c r="H425" s="8">
        <v>24</v>
      </c>
      <c r="I425" s="8">
        <v>5</v>
      </c>
      <c r="J425" s="8">
        <v>0</v>
      </c>
      <c r="K425" s="8">
        <v>0</v>
      </c>
      <c r="L425" s="8">
        <v>0</v>
      </c>
    </row>
    <row r="426" spans="1:12">
      <c r="A426" s="8" t="s">
        <v>1148</v>
      </c>
      <c r="B426" s="8">
        <v>19</v>
      </c>
      <c r="C426" s="8"/>
      <c r="D426" s="8">
        <v>5</v>
      </c>
      <c r="E426" s="8">
        <v>8</v>
      </c>
      <c r="F426" s="8">
        <v>16</v>
      </c>
      <c r="G426" s="8">
        <v>29</v>
      </c>
      <c r="H426" s="8">
        <v>0</v>
      </c>
      <c r="I426" s="8">
        <v>0</v>
      </c>
      <c r="J426" s="8">
        <v>0</v>
      </c>
      <c r="K426" s="8">
        <v>0</v>
      </c>
      <c r="L426" s="8">
        <v>0</v>
      </c>
    </row>
    <row r="427" spans="1:12">
      <c r="A427" s="8"/>
      <c r="B427" s="8">
        <v>20</v>
      </c>
      <c r="C427" s="8"/>
      <c r="D427" s="8">
        <v>13</v>
      </c>
      <c r="E427" s="8">
        <v>59</v>
      </c>
      <c r="F427" s="8">
        <v>8</v>
      </c>
      <c r="G427" s="8">
        <v>0</v>
      </c>
      <c r="H427" s="8">
        <v>0</v>
      </c>
      <c r="I427" s="8">
        <v>0</v>
      </c>
      <c r="J427" s="8">
        <v>0</v>
      </c>
      <c r="K427" s="8">
        <v>0</v>
      </c>
      <c r="L427" s="8">
        <v>0</v>
      </c>
    </row>
    <row r="428" spans="1:12">
      <c r="A428" s="11" t="s">
        <v>649</v>
      </c>
      <c r="B428" s="11" t="s">
        <v>565</v>
      </c>
      <c r="C428" s="11">
        <v>3</v>
      </c>
      <c r="D428" s="11">
        <f t="shared" ref="D428:L428" si="95">SUM(D429:D435)</f>
        <v>34</v>
      </c>
      <c r="E428" s="11">
        <f t="shared" si="95"/>
        <v>4</v>
      </c>
      <c r="F428" s="11">
        <f t="shared" si="95"/>
        <v>1</v>
      </c>
      <c r="G428" s="11">
        <f t="shared" si="95"/>
        <v>0</v>
      </c>
      <c r="H428" s="11">
        <f t="shared" si="95"/>
        <v>0</v>
      </c>
      <c r="I428" s="11">
        <f t="shared" si="95"/>
        <v>0</v>
      </c>
      <c r="J428" s="11">
        <f t="shared" si="95"/>
        <v>0</v>
      </c>
      <c r="K428" s="11">
        <f t="shared" si="95"/>
        <v>0</v>
      </c>
      <c r="L428" s="11">
        <f t="shared" si="95"/>
        <v>0</v>
      </c>
    </row>
    <row r="429" spans="1:12">
      <c r="A429" s="8"/>
      <c r="B429" s="8">
        <v>9</v>
      </c>
      <c r="C429" s="8"/>
      <c r="D429" s="8">
        <v>6</v>
      </c>
      <c r="E429" s="8">
        <v>3</v>
      </c>
      <c r="F429" s="8">
        <v>1</v>
      </c>
      <c r="G429" s="8">
        <v>0</v>
      </c>
      <c r="H429" s="8">
        <v>0</v>
      </c>
      <c r="I429" s="8">
        <v>0</v>
      </c>
      <c r="J429" s="8">
        <v>0</v>
      </c>
      <c r="K429" s="8">
        <v>0</v>
      </c>
      <c r="L429" s="8">
        <v>0</v>
      </c>
    </row>
    <row r="430" spans="1:12">
      <c r="A430" s="8"/>
      <c r="B430" s="8">
        <v>12</v>
      </c>
      <c r="C430" s="8"/>
      <c r="D430" s="8">
        <v>3</v>
      </c>
      <c r="E430" s="8">
        <v>0</v>
      </c>
      <c r="F430" s="8">
        <v>0</v>
      </c>
      <c r="G430" s="8">
        <v>0</v>
      </c>
      <c r="H430" s="8">
        <v>0</v>
      </c>
      <c r="I430" s="8">
        <v>0</v>
      </c>
      <c r="J430" s="8">
        <v>0</v>
      </c>
      <c r="K430" s="8">
        <v>0</v>
      </c>
      <c r="L430" s="8">
        <v>0</v>
      </c>
    </row>
    <row r="431" spans="1:12">
      <c r="A431" s="8"/>
      <c r="B431" s="8">
        <v>13</v>
      </c>
      <c r="C431" s="8"/>
      <c r="D431" s="8">
        <v>1</v>
      </c>
      <c r="E431" s="8">
        <v>0</v>
      </c>
      <c r="F431" s="8">
        <v>0</v>
      </c>
      <c r="G431" s="8">
        <v>0</v>
      </c>
      <c r="H431" s="8">
        <v>0</v>
      </c>
      <c r="I431" s="8">
        <v>0</v>
      </c>
      <c r="J431" s="8">
        <v>0</v>
      </c>
      <c r="K431" s="8">
        <v>0</v>
      </c>
      <c r="L431" s="8">
        <v>0</v>
      </c>
    </row>
    <row r="432" spans="1:12">
      <c r="A432" s="8"/>
      <c r="B432" s="8">
        <v>15</v>
      </c>
      <c r="C432" s="8"/>
      <c r="D432" s="8">
        <v>17</v>
      </c>
      <c r="E432" s="8">
        <v>1</v>
      </c>
      <c r="F432" s="8">
        <v>0</v>
      </c>
      <c r="G432" s="8">
        <v>0</v>
      </c>
      <c r="H432" s="8">
        <v>0</v>
      </c>
      <c r="I432" s="8">
        <v>0</v>
      </c>
      <c r="J432" s="8">
        <v>0</v>
      </c>
      <c r="K432" s="8">
        <v>0</v>
      </c>
      <c r="L432" s="8">
        <v>0</v>
      </c>
    </row>
    <row r="433" spans="1:12">
      <c r="A433" s="8"/>
      <c r="B433" s="8">
        <v>16</v>
      </c>
      <c r="C433" s="8"/>
      <c r="D433" s="8">
        <v>3</v>
      </c>
      <c r="E433" s="8">
        <v>0</v>
      </c>
      <c r="F433" s="8">
        <v>0</v>
      </c>
      <c r="G433" s="8">
        <v>0</v>
      </c>
      <c r="H433" s="8">
        <v>0</v>
      </c>
      <c r="I433" s="8">
        <v>0</v>
      </c>
      <c r="J433" s="8">
        <v>0</v>
      </c>
      <c r="K433" s="8">
        <v>0</v>
      </c>
      <c r="L433" s="8">
        <v>0</v>
      </c>
    </row>
    <row r="434" spans="1:12">
      <c r="A434" s="8"/>
      <c r="B434" s="8">
        <v>17</v>
      </c>
      <c r="C434" s="8"/>
      <c r="D434" s="8">
        <v>3</v>
      </c>
      <c r="E434" s="8">
        <v>0</v>
      </c>
      <c r="F434" s="8">
        <v>0</v>
      </c>
      <c r="G434" s="8">
        <v>0</v>
      </c>
      <c r="H434" s="8">
        <v>0</v>
      </c>
      <c r="I434" s="8">
        <v>0</v>
      </c>
      <c r="J434" s="8">
        <v>0</v>
      </c>
      <c r="K434" s="8">
        <v>0</v>
      </c>
      <c r="L434" s="8">
        <v>0</v>
      </c>
    </row>
    <row r="435" spans="1:12">
      <c r="A435" s="8"/>
      <c r="B435" s="8">
        <v>18</v>
      </c>
      <c r="C435" s="8"/>
      <c r="D435" s="8">
        <v>1</v>
      </c>
      <c r="E435" s="8">
        <v>0</v>
      </c>
      <c r="F435" s="8">
        <v>0</v>
      </c>
      <c r="G435" s="8">
        <v>0</v>
      </c>
      <c r="H435" s="8">
        <v>0</v>
      </c>
      <c r="I435" s="8">
        <v>0</v>
      </c>
      <c r="J435" s="8">
        <v>0</v>
      </c>
      <c r="K435" s="8">
        <v>0</v>
      </c>
      <c r="L435" s="8">
        <v>0</v>
      </c>
    </row>
    <row r="436" spans="1:12">
      <c r="A436" s="11" t="s">
        <v>650</v>
      </c>
      <c r="B436" s="11" t="s">
        <v>565</v>
      </c>
      <c r="C436" s="11">
        <v>3</v>
      </c>
      <c r="D436" s="11">
        <f t="shared" ref="D436:L436" si="96">SUM(D437:D441)</f>
        <v>10</v>
      </c>
      <c r="E436" s="11">
        <f t="shared" si="96"/>
        <v>2</v>
      </c>
      <c r="F436" s="11">
        <f t="shared" si="96"/>
        <v>3</v>
      </c>
      <c r="G436" s="11">
        <f t="shared" si="96"/>
        <v>1</v>
      </c>
      <c r="H436" s="11">
        <f t="shared" si="96"/>
        <v>1</v>
      </c>
      <c r="I436" s="11">
        <f t="shared" si="96"/>
        <v>0</v>
      </c>
      <c r="J436" s="11">
        <f t="shared" si="96"/>
        <v>0</v>
      </c>
      <c r="K436" s="11">
        <f t="shared" si="96"/>
        <v>0</v>
      </c>
      <c r="L436" s="11">
        <f t="shared" si="96"/>
        <v>0</v>
      </c>
    </row>
    <row r="437" spans="1:12">
      <c r="A437" s="8"/>
      <c r="B437" s="8">
        <v>13</v>
      </c>
      <c r="C437" s="8"/>
      <c r="D437" s="8">
        <v>0</v>
      </c>
      <c r="E437" s="8">
        <v>0</v>
      </c>
      <c r="F437" s="8">
        <v>0</v>
      </c>
      <c r="G437" s="8">
        <v>0</v>
      </c>
      <c r="H437" s="8">
        <v>1</v>
      </c>
      <c r="I437" s="8">
        <v>0</v>
      </c>
      <c r="J437" s="8">
        <v>0</v>
      </c>
      <c r="K437" s="8">
        <v>0</v>
      </c>
      <c r="L437" s="8">
        <v>0</v>
      </c>
    </row>
    <row r="438" spans="1:12">
      <c r="A438" s="8"/>
      <c r="B438" s="8">
        <v>14</v>
      </c>
      <c r="C438" s="8"/>
      <c r="D438" s="8">
        <v>0</v>
      </c>
      <c r="E438" s="8">
        <v>1</v>
      </c>
      <c r="F438" s="8">
        <v>0</v>
      </c>
      <c r="G438" s="8">
        <v>0</v>
      </c>
      <c r="H438" s="8">
        <v>0</v>
      </c>
      <c r="I438" s="8">
        <v>0</v>
      </c>
      <c r="J438" s="8">
        <v>0</v>
      </c>
      <c r="K438" s="8">
        <v>0</v>
      </c>
      <c r="L438" s="8">
        <v>0</v>
      </c>
    </row>
    <row r="439" spans="1:12">
      <c r="A439" s="8"/>
      <c r="B439" s="8">
        <v>15</v>
      </c>
      <c r="C439" s="8"/>
      <c r="D439" s="8">
        <v>0</v>
      </c>
      <c r="E439" s="8">
        <v>1</v>
      </c>
      <c r="F439" s="8">
        <v>0</v>
      </c>
      <c r="G439" s="8">
        <v>1</v>
      </c>
      <c r="H439" s="8">
        <v>0</v>
      </c>
      <c r="I439" s="8">
        <v>0</v>
      </c>
      <c r="J439" s="8">
        <v>0</v>
      </c>
      <c r="K439" s="8">
        <v>0</v>
      </c>
      <c r="L439" s="8">
        <v>0</v>
      </c>
    </row>
    <row r="440" spans="1:12">
      <c r="A440" s="8"/>
      <c r="B440" s="8">
        <v>16</v>
      </c>
      <c r="C440" s="8"/>
      <c r="D440" s="8">
        <v>2</v>
      </c>
      <c r="E440" s="8">
        <v>0</v>
      </c>
      <c r="F440" s="8">
        <v>1</v>
      </c>
      <c r="G440" s="8">
        <v>0</v>
      </c>
      <c r="H440" s="8">
        <v>0</v>
      </c>
      <c r="I440" s="8">
        <v>0</v>
      </c>
      <c r="J440" s="8">
        <v>0</v>
      </c>
      <c r="K440" s="8">
        <v>0</v>
      </c>
      <c r="L440" s="8">
        <v>0</v>
      </c>
    </row>
    <row r="441" spans="1:12">
      <c r="A441" s="8"/>
      <c r="B441" s="8">
        <v>17</v>
      </c>
      <c r="C441" s="8"/>
      <c r="D441" s="8">
        <v>8</v>
      </c>
      <c r="E441" s="8">
        <v>0</v>
      </c>
      <c r="F441" s="8">
        <v>2</v>
      </c>
      <c r="G441" s="8">
        <v>0</v>
      </c>
      <c r="H441" s="8">
        <v>0</v>
      </c>
      <c r="I441" s="8">
        <v>0</v>
      </c>
      <c r="J441" s="8">
        <v>0</v>
      </c>
      <c r="K441" s="8">
        <v>0</v>
      </c>
      <c r="L441" s="8">
        <v>0</v>
      </c>
    </row>
    <row r="442" spans="1:12">
      <c r="A442" s="11" t="s">
        <v>651</v>
      </c>
      <c r="B442" s="11" t="s">
        <v>565</v>
      </c>
      <c r="C442" s="11">
        <v>2</v>
      </c>
      <c r="D442" s="11">
        <f t="shared" ref="D442:L442" si="97">SUM(D443:D448)</f>
        <v>178</v>
      </c>
      <c r="E442" s="11">
        <f t="shared" si="97"/>
        <v>164</v>
      </c>
      <c r="F442" s="11">
        <f t="shared" si="97"/>
        <v>8</v>
      </c>
      <c r="G442" s="11">
        <f t="shared" si="97"/>
        <v>0</v>
      </c>
      <c r="H442" s="11">
        <f t="shared" si="97"/>
        <v>0</v>
      </c>
      <c r="I442" s="11">
        <f t="shared" si="97"/>
        <v>0</v>
      </c>
      <c r="J442" s="11">
        <f t="shared" si="97"/>
        <v>0</v>
      </c>
      <c r="K442" s="11">
        <f t="shared" si="97"/>
        <v>1</v>
      </c>
      <c r="L442" s="11">
        <f t="shared" si="97"/>
        <v>0</v>
      </c>
    </row>
    <row r="443" spans="1:12">
      <c r="A443" s="8"/>
      <c r="B443" s="8">
        <v>14</v>
      </c>
      <c r="C443" s="8"/>
      <c r="D443" s="8">
        <v>0</v>
      </c>
      <c r="E443" s="8">
        <v>0</v>
      </c>
      <c r="F443" s="8">
        <v>0</v>
      </c>
      <c r="G443" s="8">
        <v>0</v>
      </c>
      <c r="H443" s="8">
        <v>0</v>
      </c>
      <c r="I443" s="8">
        <v>0</v>
      </c>
      <c r="J443" s="8">
        <v>0</v>
      </c>
      <c r="K443" s="8">
        <v>1</v>
      </c>
      <c r="L443" s="8">
        <v>0</v>
      </c>
    </row>
    <row r="444" spans="1:12">
      <c r="A444" s="8"/>
      <c r="B444" s="8">
        <v>16</v>
      </c>
      <c r="C444" s="8"/>
      <c r="D444" s="8">
        <v>0</v>
      </c>
      <c r="E444" s="8">
        <v>0</v>
      </c>
      <c r="F444" s="8">
        <v>0</v>
      </c>
      <c r="G444" s="8">
        <v>0</v>
      </c>
      <c r="H444" s="8">
        <v>0</v>
      </c>
      <c r="I444" s="8">
        <v>0</v>
      </c>
      <c r="J444" s="8">
        <v>0</v>
      </c>
      <c r="K444" s="8">
        <v>0</v>
      </c>
      <c r="L444" s="8">
        <v>0</v>
      </c>
    </row>
    <row r="445" spans="1:12">
      <c r="A445" s="8" t="s">
        <v>1026</v>
      </c>
      <c r="B445" s="8">
        <v>17</v>
      </c>
      <c r="C445" s="8"/>
      <c r="D445" s="8">
        <v>0</v>
      </c>
      <c r="E445" s="8">
        <v>5</v>
      </c>
      <c r="F445" s="8">
        <v>3</v>
      </c>
      <c r="G445" s="8">
        <v>0</v>
      </c>
      <c r="H445" s="8">
        <v>0</v>
      </c>
      <c r="I445" s="8">
        <v>0</v>
      </c>
      <c r="J445" s="8">
        <v>0</v>
      </c>
      <c r="K445" s="8">
        <v>0</v>
      </c>
      <c r="L445" s="8">
        <v>0</v>
      </c>
    </row>
    <row r="446" spans="1:12">
      <c r="A446" s="8"/>
      <c r="B446" s="8">
        <v>18</v>
      </c>
      <c r="C446" s="8"/>
      <c r="D446" s="8">
        <v>20</v>
      </c>
      <c r="E446" s="8">
        <v>32</v>
      </c>
      <c r="F446" s="8">
        <v>5</v>
      </c>
      <c r="G446" s="8">
        <v>0</v>
      </c>
      <c r="H446" s="8">
        <v>0</v>
      </c>
      <c r="I446" s="8">
        <v>0</v>
      </c>
      <c r="J446" s="8">
        <v>0</v>
      </c>
      <c r="K446" s="8">
        <v>0</v>
      </c>
      <c r="L446" s="8">
        <v>0</v>
      </c>
    </row>
    <row r="447" spans="1:12">
      <c r="A447" s="8"/>
      <c r="B447" s="8">
        <v>19</v>
      </c>
      <c r="C447" s="8"/>
      <c r="D447" s="8">
        <v>42</v>
      </c>
      <c r="E447" s="8">
        <v>115</v>
      </c>
      <c r="F447" s="8">
        <v>0</v>
      </c>
      <c r="G447" s="8">
        <v>0</v>
      </c>
      <c r="H447" s="8">
        <v>0</v>
      </c>
      <c r="I447" s="8">
        <v>0</v>
      </c>
      <c r="J447" s="8">
        <v>0</v>
      </c>
      <c r="K447" s="8">
        <v>0</v>
      </c>
      <c r="L447" s="8">
        <v>0</v>
      </c>
    </row>
    <row r="448" spans="1:12">
      <c r="A448" s="8"/>
      <c r="B448" s="8">
        <v>20</v>
      </c>
      <c r="C448" s="8"/>
      <c r="D448" s="8">
        <v>116</v>
      </c>
      <c r="E448" s="8">
        <v>12</v>
      </c>
      <c r="F448" s="8">
        <v>0</v>
      </c>
      <c r="G448" s="8">
        <v>0</v>
      </c>
      <c r="H448" s="8">
        <v>0</v>
      </c>
      <c r="I448" s="8">
        <v>0</v>
      </c>
      <c r="J448" s="8">
        <v>0</v>
      </c>
      <c r="K448" s="8">
        <v>0</v>
      </c>
      <c r="L448" s="8">
        <v>0</v>
      </c>
    </row>
    <row r="449" spans="1:12">
      <c r="A449" s="11" t="s">
        <v>855</v>
      </c>
      <c r="B449" s="11" t="s">
        <v>565</v>
      </c>
      <c r="C449" s="11">
        <v>3</v>
      </c>
      <c r="D449" s="11">
        <f>SUM(D450:D451)</f>
        <v>2</v>
      </c>
      <c r="E449" s="11">
        <f t="shared" ref="E449:L449" si="98">SUM(E450:E451)</f>
        <v>2</v>
      </c>
      <c r="F449" s="11">
        <f t="shared" si="98"/>
        <v>0</v>
      </c>
      <c r="G449" s="11">
        <f t="shared" si="98"/>
        <v>0</v>
      </c>
      <c r="H449" s="11">
        <f t="shared" si="98"/>
        <v>0</v>
      </c>
      <c r="I449" s="11">
        <f t="shared" si="98"/>
        <v>0</v>
      </c>
      <c r="J449" s="11">
        <f t="shared" si="98"/>
        <v>0</v>
      </c>
      <c r="K449" s="11">
        <f t="shared" si="98"/>
        <v>0</v>
      </c>
      <c r="L449" s="11">
        <f t="shared" si="98"/>
        <v>0</v>
      </c>
    </row>
    <row r="450" spans="1:12">
      <c r="A450" s="8"/>
      <c r="B450" s="8">
        <v>17</v>
      </c>
      <c r="C450" s="8"/>
      <c r="D450" s="8">
        <v>2</v>
      </c>
      <c r="E450" s="8">
        <v>2</v>
      </c>
      <c r="F450" s="8">
        <v>0</v>
      </c>
      <c r="G450" s="8">
        <v>0</v>
      </c>
      <c r="H450" s="8">
        <v>0</v>
      </c>
      <c r="I450" s="8">
        <v>0</v>
      </c>
      <c r="J450" s="8">
        <v>0</v>
      </c>
      <c r="K450" s="8">
        <v>0</v>
      </c>
      <c r="L450" s="8">
        <v>0</v>
      </c>
    </row>
    <row r="451" spans="1:12">
      <c r="A451" s="8"/>
      <c r="B451" s="8">
        <v>18</v>
      </c>
      <c r="C451" s="8"/>
      <c r="D451" s="8">
        <v>0</v>
      </c>
      <c r="E451" s="8">
        <v>0</v>
      </c>
      <c r="F451" s="8">
        <v>0</v>
      </c>
      <c r="G451" s="8">
        <v>0</v>
      </c>
      <c r="H451" s="8">
        <v>0</v>
      </c>
      <c r="I451" s="8">
        <v>0</v>
      </c>
      <c r="J451" s="8">
        <v>0</v>
      </c>
      <c r="K451" s="8">
        <v>0</v>
      </c>
      <c r="L451" s="8">
        <v>0</v>
      </c>
    </row>
    <row r="452" spans="1:12">
      <c r="A452" s="11" t="s">
        <v>856</v>
      </c>
      <c r="B452" s="11" t="s">
        <v>565</v>
      </c>
      <c r="C452" s="11">
        <v>3</v>
      </c>
      <c r="D452" s="11">
        <f t="shared" ref="D452:L452" si="99">SUM(D453)</f>
        <v>0</v>
      </c>
      <c r="E452" s="11">
        <f t="shared" si="99"/>
        <v>0</v>
      </c>
      <c r="F452" s="11">
        <f t="shared" si="99"/>
        <v>0</v>
      </c>
      <c r="G452" s="11">
        <f t="shared" si="99"/>
        <v>0</v>
      </c>
      <c r="H452" s="11">
        <f t="shared" si="99"/>
        <v>0</v>
      </c>
      <c r="I452" s="11">
        <f t="shared" si="99"/>
        <v>0</v>
      </c>
      <c r="J452" s="11">
        <f t="shared" si="99"/>
        <v>0</v>
      </c>
      <c r="K452" s="11">
        <f t="shared" si="99"/>
        <v>0</v>
      </c>
      <c r="L452" s="11">
        <f t="shared" si="99"/>
        <v>0</v>
      </c>
    </row>
    <row r="453" spans="1:12">
      <c r="A453" s="8"/>
      <c r="B453" s="8">
        <v>18</v>
      </c>
      <c r="C453" s="8"/>
      <c r="D453" s="8">
        <v>0</v>
      </c>
      <c r="E453" s="8">
        <v>0</v>
      </c>
      <c r="F453" s="8">
        <v>0</v>
      </c>
      <c r="G453" s="8">
        <v>0</v>
      </c>
      <c r="H453" s="8">
        <v>0</v>
      </c>
      <c r="I453" s="8">
        <v>0</v>
      </c>
      <c r="J453" s="8">
        <v>0</v>
      </c>
      <c r="K453" s="8">
        <v>0</v>
      </c>
      <c r="L453" s="8">
        <v>0</v>
      </c>
    </row>
    <row r="454" spans="1:12">
      <c r="A454" s="11" t="s">
        <v>857</v>
      </c>
      <c r="B454" s="11" t="s">
        <v>565</v>
      </c>
      <c r="C454" s="11">
        <v>3</v>
      </c>
      <c r="D454" s="11">
        <f t="shared" ref="D454:L454" si="100">SUM(D455)</f>
        <v>0</v>
      </c>
      <c r="E454" s="11">
        <f t="shared" si="100"/>
        <v>0</v>
      </c>
      <c r="F454" s="11">
        <f t="shared" si="100"/>
        <v>1</v>
      </c>
      <c r="G454" s="11">
        <f t="shared" si="100"/>
        <v>0</v>
      </c>
      <c r="H454" s="11">
        <f t="shared" si="100"/>
        <v>0</v>
      </c>
      <c r="I454" s="11">
        <f t="shared" si="100"/>
        <v>0</v>
      </c>
      <c r="J454" s="11">
        <f t="shared" si="100"/>
        <v>0</v>
      </c>
      <c r="K454" s="11">
        <f t="shared" si="100"/>
        <v>0</v>
      </c>
      <c r="L454" s="11">
        <f t="shared" si="100"/>
        <v>0</v>
      </c>
    </row>
    <row r="455" spans="1:12">
      <c r="A455" s="8"/>
      <c r="B455" s="8">
        <v>15</v>
      </c>
      <c r="C455" s="8"/>
      <c r="D455" s="8">
        <v>0</v>
      </c>
      <c r="E455" s="8">
        <v>0</v>
      </c>
      <c r="F455" s="8">
        <v>1</v>
      </c>
      <c r="G455" s="8">
        <v>0</v>
      </c>
      <c r="H455" s="8">
        <v>0</v>
      </c>
      <c r="I455" s="8">
        <v>0</v>
      </c>
      <c r="J455" s="8">
        <v>0</v>
      </c>
      <c r="K455" s="8">
        <v>0</v>
      </c>
      <c r="L455" s="8">
        <v>0</v>
      </c>
    </row>
    <row r="456" spans="1:12">
      <c r="A456" s="11" t="s">
        <v>654</v>
      </c>
      <c r="B456" s="11" t="s">
        <v>565</v>
      </c>
      <c r="C456" s="11">
        <v>3</v>
      </c>
      <c r="D456" s="11">
        <f t="shared" ref="D456:L456" si="101">SUM(D457:D462)</f>
        <v>0</v>
      </c>
      <c r="E456" s="11">
        <f t="shared" si="101"/>
        <v>3</v>
      </c>
      <c r="F456" s="11">
        <f t="shared" si="101"/>
        <v>0</v>
      </c>
      <c r="G456" s="11">
        <f t="shared" si="101"/>
        <v>2</v>
      </c>
      <c r="H456" s="11">
        <f t="shared" si="101"/>
        <v>3</v>
      </c>
      <c r="I456" s="11">
        <f t="shared" si="101"/>
        <v>6</v>
      </c>
      <c r="J456" s="11">
        <f t="shared" si="101"/>
        <v>2</v>
      </c>
      <c r="K456" s="11">
        <f t="shared" si="101"/>
        <v>0</v>
      </c>
      <c r="L456" s="11">
        <f t="shared" si="101"/>
        <v>0</v>
      </c>
    </row>
    <row r="457" spans="1:12">
      <c r="A457" s="8"/>
      <c r="B457" s="8">
        <v>13</v>
      </c>
      <c r="C457" s="8"/>
      <c r="D457" s="8">
        <v>0</v>
      </c>
      <c r="E457" s="8">
        <v>0</v>
      </c>
      <c r="F457" s="8">
        <v>0</v>
      </c>
      <c r="G457" s="8">
        <v>0</v>
      </c>
      <c r="H457" s="8">
        <v>0</v>
      </c>
      <c r="I457" s="8">
        <v>2</v>
      </c>
      <c r="J457" s="8">
        <v>0</v>
      </c>
      <c r="K457" s="8">
        <v>0</v>
      </c>
      <c r="L457" s="8">
        <v>0</v>
      </c>
    </row>
    <row r="458" spans="1:12">
      <c r="A458" s="8"/>
      <c r="B458" s="8">
        <v>15</v>
      </c>
      <c r="C458" s="8"/>
      <c r="D458" s="8">
        <v>0</v>
      </c>
      <c r="E458" s="8">
        <v>0</v>
      </c>
      <c r="F458" s="8">
        <v>0</v>
      </c>
      <c r="G458" s="8">
        <v>2</v>
      </c>
      <c r="H458" s="8">
        <v>0</v>
      </c>
      <c r="I458" s="8">
        <v>2</v>
      </c>
      <c r="J458" s="8">
        <v>2</v>
      </c>
      <c r="K458" s="8">
        <v>0</v>
      </c>
      <c r="L458" s="8">
        <v>0</v>
      </c>
    </row>
    <row r="459" spans="1:12">
      <c r="A459" s="8"/>
      <c r="B459" s="8">
        <v>16</v>
      </c>
      <c r="C459" s="8"/>
      <c r="D459" s="8">
        <v>0</v>
      </c>
      <c r="E459" s="8">
        <v>0</v>
      </c>
      <c r="F459" s="8">
        <v>0</v>
      </c>
      <c r="G459" s="8">
        <v>0</v>
      </c>
      <c r="H459" s="8">
        <v>2</v>
      </c>
      <c r="I459" s="8">
        <v>1</v>
      </c>
      <c r="J459" s="8">
        <v>0</v>
      </c>
      <c r="K459" s="8">
        <v>0</v>
      </c>
      <c r="L459" s="8">
        <v>0</v>
      </c>
    </row>
    <row r="460" spans="1:12">
      <c r="A460" s="8"/>
      <c r="B460" s="8">
        <v>17</v>
      </c>
      <c r="C460" s="8"/>
      <c r="D460" s="8">
        <v>0</v>
      </c>
      <c r="E460" s="8">
        <v>0</v>
      </c>
      <c r="F460" s="8">
        <v>0</v>
      </c>
      <c r="G460" s="8">
        <v>0</v>
      </c>
      <c r="H460" s="8">
        <v>1</v>
      </c>
      <c r="I460" s="8">
        <v>1</v>
      </c>
      <c r="J460" s="8">
        <v>0</v>
      </c>
      <c r="K460" s="8">
        <v>0</v>
      </c>
      <c r="L460" s="8">
        <v>0</v>
      </c>
    </row>
    <row r="461" spans="1:12">
      <c r="A461" s="8"/>
      <c r="B461" s="8">
        <v>18</v>
      </c>
      <c r="C461" s="8"/>
      <c r="D461" s="8">
        <v>0</v>
      </c>
      <c r="E461" s="8">
        <v>0</v>
      </c>
      <c r="F461" s="8">
        <v>0</v>
      </c>
      <c r="G461" s="8">
        <v>0</v>
      </c>
      <c r="H461" s="8">
        <v>0</v>
      </c>
      <c r="I461" s="8">
        <v>0</v>
      </c>
      <c r="J461" s="8">
        <v>0</v>
      </c>
      <c r="K461" s="8">
        <v>0</v>
      </c>
      <c r="L461" s="8">
        <v>0</v>
      </c>
    </row>
    <row r="462" spans="1:12">
      <c r="A462" s="8"/>
      <c r="B462" s="8">
        <v>19</v>
      </c>
      <c r="C462" s="8"/>
      <c r="D462" s="8">
        <v>0</v>
      </c>
      <c r="E462" s="8">
        <v>3</v>
      </c>
      <c r="F462" s="8">
        <v>0</v>
      </c>
      <c r="G462" s="8">
        <v>0</v>
      </c>
      <c r="H462" s="8">
        <v>0</v>
      </c>
      <c r="I462" s="8">
        <v>0</v>
      </c>
      <c r="J462" s="8">
        <v>0</v>
      </c>
      <c r="K462" s="8">
        <v>0</v>
      </c>
      <c r="L462" s="8">
        <v>0</v>
      </c>
    </row>
    <row r="463" spans="1:12">
      <c r="A463" s="11" t="s">
        <v>655</v>
      </c>
      <c r="B463" s="11" t="s">
        <v>565</v>
      </c>
      <c r="C463" s="11">
        <v>3</v>
      </c>
      <c r="D463" s="11">
        <f t="shared" ref="D463:L463" si="102">SUM(D464)</f>
        <v>0</v>
      </c>
      <c r="E463" s="11">
        <f t="shared" si="102"/>
        <v>0</v>
      </c>
      <c r="F463" s="11">
        <f t="shared" si="102"/>
        <v>0</v>
      </c>
      <c r="G463" s="11">
        <f t="shared" si="102"/>
        <v>1</v>
      </c>
      <c r="H463" s="11">
        <f t="shared" si="102"/>
        <v>1</v>
      </c>
      <c r="I463" s="11">
        <f t="shared" si="102"/>
        <v>0</v>
      </c>
      <c r="J463" s="11">
        <f t="shared" si="102"/>
        <v>1</v>
      </c>
      <c r="K463" s="11">
        <f t="shared" si="102"/>
        <v>0</v>
      </c>
      <c r="L463" s="11">
        <f t="shared" si="102"/>
        <v>0</v>
      </c>
    </row>
    <row r="464" spans="1:12">
      <c r="A464" s="8"/>
      <c r="B464" s="8">
        <v>15</v>
      </c>
      <c r="C464" s="8"/>
      <c r="D464" s="8">
        <v>0</v>
      </c>
      <c r="E464" s="8">
        <v>0</v>
      </c>
      <c r="F464" s="8">
        <v>0</v>
      </c>
      <c r="G464" s="8">
        <v>1</v>
      </c>
      <c r="H464" s="8">
        <v>1</v>
      </c>
      <c r="I464" s="8">
        <v>0</v>
      </c>
      <c r="J464" s="8">
        <v>1</v>
      </c>
      <c r="K464" s="8">
        <v>0</v>
      </c>
      <c r="L464" s="8">
        <v>0</v>
      </c>
    </row>
    <row r="465" spans="1:12">
      <c r="A465" s="11" t="s">
        <v>656</v>
      </c>
      <c r="B465" s="11" t="s">
        <v>565</v>
      </c>
      <c r="C465" s="11">
        <v>3</v>
      </c>
      <c r="D465" s="11">
        <f t="shared" ref="D465:L465" si="103">SUM(D466:D467)</f>
        <v>0</v>
      </c>
      <c r="E465" s="11">
        <f t="shared" si="103"/>
        <v>0</v>
      </c>
      <c r="F465" s="11">
        <f t="shared" si="103"/>
        <v>0</v>
      </c>
      <c r="G465" s="11">
        <f t="shared" si="103"/>
        <v>0</v>
      </c>
      <c r="H465" s="11">
        <f t="shared" si="103"/>
        <v>0</v>
      </c>
      <c r="I465" s="11">
        <f t="shared" si="103"/>
        <v>0</v>
      </c>
      <c r="J465" s="11">
        <f t="shared" si="103"/>
        <v>4</v>
      </c>
      <c r="K465" s="11">
        <f t="shared" si="103"/>
        <v>0</v>
      </c>
      <c r="L465" s="11">
        <f t="shared" si="103"/>
        <v>1</v>
      </c>
    </row>
    <row r="466" spans="1:12">
      <c r="A466" s="8"/>
      <c r="B466" s="8">
        <v>14</v>
      </c>
      <c r="C466" s="8"/>
      <c r="D466" s="8">
        <v>0</v>
      </c>
      <c r="E466" s="8">
        <v>0</v>
      </c>
      <c r="F466" s="8">
        <v>0</v>
      </c>
      <c r="G466" s="8">
        <v>0</v>
      </c>
      <c r="H466" s="8">
        <v>0</v>
      </c>
      <c r="I466" s="8">
        <v>0</v>
      </c>
      <c r="J466" s="8">
        <v>1</v>
      </c>
      <c r="K466" s="8">
        <v>0</v>
      </c>
      <c r="L466" s="8">
        <v>1</v>
      </c>
    </row>
    <row r="467" spans="1:12">
      <c r="A467" s="8"/>
      <c r="B467" s="8">
        <v>16</v>
      </c>
      <c r="C467" s="8"/>
      <c r="D467" s="8">
        <v>0</v>
      </c>
      <c r="E467" s="8">
        <v>0</v>
      </c>
      <c r="F467" s="8">
        <v>0</v>
      </c>
      <c r="G467" s="8">
        <v>0</v>
      </c>
      <c r="H467" s="8">
        <v>0</v>
      </c>
      <c r="I467" s="8">
        <v>0</v>
      </c>
      <c r="J467" s="8">
        <v>3</v>
      </c>
      <c r="K467" s="8">
        <v>0</v>
      </c>
      <c r="L467" s="8">
        <v>0</v>
      </c>
    </row>
    <row r="468" spans="1:12">
      <c r="A468" s="11" t="s">
        <v>657</v>
      </c>
      <c r="B468" s="11" t="s">
        <v>565</v>
      </c>
      <c r="C468" s="11">
        <v>3</v>
      </c>
      <c r="D468" s="11">
        <f t="shared" ref="D468:L468" si="104">SUM(D469:D472)</f>
        <v>69</v>
      </c>
      <c r="E468" s="11">
        <f t="shared" si="104"/>
        <v>19</v>
      </c>
      <c r="F468" s="11">
        <f t="shared" si="104"/>
        <v>0</v>
      </c>
      <c r="G468" s="11">
        <f t="shared" si="104"/>
        <v>0</v>
      </c>
      <c r="H468" s="11">
        <f t="shared" si="104"/>
        <v>0</v>
      </c>
      <c r="I468" s="11">
        <f t="shared" si="104"/>
        <v>0</v>
      </c>
      <c r="J468" s="11">
        <f t="shared" si="104"/>
        <v>0</v>
      </c>
      <c r="K468" s="11">
        <f t="shared" si="104"/>
        <v>0</v>
      </c>
      <c r="L468" s="11">
        <f t="shared" si="104"/>
        <v>0</v>
      </c>
    </row>
    <row r="469" spans="1:12">
      <c r="A469" s="8"/>
      <c r="B469" s="8">
        <v>17</v>
      </c>
      <c r="C469" s="8"/>
      <c r="D469" s="8">
        <v>1</v>
      </c>
      <c r="E469" s="8">
        <v>0</v>
      </c>
      <c r="F469" s="8">
        <v>0</v>
      </c>
      <c r="G469" s="8">
        <v>0</v>
      </c>
      <c r="H469" s="8">
        <v>0</v>
      </c>
      <c r="I469" s="8">
        <v>0</v>
      </c>
      <c r="J469" s="8">
        <v>0</v>
      </c>
      <c r="K469" s="8">
        <v>0</v>
      </c>
      <c r="L469" s="8">
        <v>0</v>
      </c>
    </row>
    <row r="470" spans="1:12">
      <c r="A470" s="8"/>
      <c r="B470" s="8">
        <v>18</v>
      </c>
      <c r="C470" s="8"/>
      <c r="D470" s="8">
        <v>2</v>
      </c>
      <c r="E470" s="8">
        <v>12</v>
      </c>
      <c r="F470" s="8">
        <v>0</v>
      </c>
      <c r="G470" s="8">
        <v>0</v>
      </c>
      <c r="H470" s="8">
        <v>0</v>
      </c>
      <c r="I470" s="8">
        <v>0</v>
      </c>
      <c r="J470" s="8">
        <v>0</v>
      </c>
      <c r="K470" s="8">
        <v>0</v>
      </c>
      <c r="L470" s="8">
        <v>0</v>
      </c>
    </row>
    <row r="471" spans="1:12">
      <c r="A471" s="8" t="s">
        <v>1032</v>
      </c>
      <c r="B471" s="8">
        <v>19</v>
      </c>
      <c r="C471" s="8"/>
      <c r="D471" s="8">
        <v>56</v>
      </c>
      <c r="E471" s="8">
        <v>7</v>
      </c>
      <c r="F471" s="8">
        <v>0</v>
      </c>
      <c r="G471" s="8">
        <v>0</v>
      </c>
      <c r="H471" s="8">
        <v>0</v>
      </c>
      <c r="I471" s="8">
        <v>0</v>
      </c>
      <c r="J471" s="8">
        <v>0</v>
      </c>
      <c r="K471" s="8">
        <v>0</v>
      </c>
      <c r="L471" s="8">
        <v>0</v>
      </c>
    </row>
    <row r="472" spans="1:12">
      <c r="A472" s="8"/>
      <c r="B472" s="8">
        <v>20</v>
      </c>
      <c r="C472" s="8"/>
      <c r="D472" s="8">
        <v>10</v>
      </c>
      <c r="E472" s="8">
        <v>0</v>
      </c>
      <c r="F472" s="8">
        <v>0</v>
      </c>
      <c r="G472" s="8">
        <v>0</v>
      </c>
      <c r="H472" s="8">
        <v>0</v>
      </c>
      <c r="I472" s="8">
        <v>0</v>
      </c>
      <c r="J472" s="8">
        <v>0</v>
      </c>
      <c r="K472" s="8">
        <v>0</v>
      </c>
      <c r="L472" s="8">
        <v>0</v>
      </c>
    </row>
    <row r="473" spans="1:12">
      <c r="A473" s="11" t="s">
        <v>658</v>
      </c>
      <c r="B473" s="11" t="s">
        <v>565</v>
      </c>
      <c r="C473" s="11">
        <v>2</v>
      </c>
      <c r="D473" s="11">
        <f t="shared" ref="D473:L473" si="105">SUM(D474:D478)</f>
        <v>8</v>
      </c>
      <c r="E473" s="11">
        <f t="shared" si="105"/>
        <v>95</v>
      </c>
      <c r="F473" s="11">
        <f t="shared" si="105"/>
        <v>164</v>
      </c>
      <c r="G473" s="11">
        <f t="shared" si="105"/>
        <v>45</v>
      </c>
      <c r="H473" s="11">
        <f t="shared" si="105"/>
        <v>3</v>
      </c>
      <c r="I473" s="11">
        <f t="shared" si="105"/>
        <v>11</v>
      </c>
      <c r="J473" s="11">
        <f t="shared" si="105"/>
        <v>11</v>
      </c>
      <c r="K473" s="11">
        <f t="shared" si="105"/>
        <v>0</v>
      </c>
      <c r="L473" s="11">
        <f t="shared" si="105"/>
        <v>0</v>
      </c>
    </row>
    <row r="474" spans="1:12">
      <c r="A474" s="8"/>
      <c r="B474" s="8">
        <v>16</v>
      </c>
      <c r="C474" s="8"/>
      <c r="D474" s="8">
        <v>0</v>
      </c>
      <c r="E474" s="8">
        <v>0</v>
      </c>
      <c r="F474" s="8">
        <v>0</v>
      </c>
      <c r="G474" s="8">
        <v>0</v>
      </c>
      <c r="H474" s="8">
        <v>1</v>
      </c>
      <c r="I474" s="8">
        <v>1</v>
      </c>
      <c r="J474" s="8">
        <v>4</v>
      </c>
      <c r="K474" s="8">
        <v>0</v>
      </c>
      <c r="L474" s="8">
        <v>0</v>
      </c>
    </row>
    <row r="475" spans="1:12">
      <c r="A475" s="8"/>
      <c r="B475" s="8">
        <v>17</v>
      </c>
      <c r="C475" s="8"/>
      <c r="D475" s="8">
        <v>0</v>
      </c>
      <c r="E475" s="8">
        <v>0</v>
      </c>
      <c r="F475" s="8">
        <v>0</v>
      </c>
      <c r="G475" s="8">
        <v>0</v>
      </c>
      <c r="H475" s="8">
        <v>1</v>
      </c>
      <c r="I475" s="8">
        <v>10</v>
      </c>
      <c r="J475" s="8">
        <v>7</v>
      </c>
      <c r="K475" s="8">
        <v>0</v>
      </c>
      <c r="L475" s="8">
        <v>0</v>
      </c>
    </row>
    <row r="476" spans="1:12">
      <c r="A476" s="8"/>
      <c r="B476" s="8">
        <v>18</v>
      </c>
      <c r="C476" s="8"/>
      <c r="D476" s="8">
        <v>0</v>
      </c>
      <c r="E476" s="8">
        <v>0</v>
      </c>
      <c r="F476" s="8">
        <v>24</v>
      </c>
      <c r="G476" s="8">
        <v>28</v>
      </c>
      <c r="H476" s="8">
        <v>1</v>
      </c>
      <c r="I476" s="8">
        <v>0</v>
      </c>
      <c r="J476" s="8">
        <v>0</v>
      </c>
      <c r="K476" s="8">
        <v>0</v>
      </c>
      <c r="L476" s="8">
        <v>0</v>
      </c>
    </row>
    <row r="477" spans="1:12">
      <c r="A477" s="8"/>
      <c r="B477" s="8">
        <v>19</v>
      </c>
      <c r="C477" s="8"/>
      <c r="D477" s="8">
        <v>2</v>
      </c>
      <c r="E477" s="8">
        <v>29</v>
      </c>
      <c r="F477" s="8">
        <v>92</v>
      </c>
      <c r="G477" s="8">
        <v>17</v>
      </c>
      <c r="H477" s="8">
        <v>0</v>
      </c>
      <c r="I477" s="8">
        <v>0</v>
      </c>
      <c r="J477" s="8">
        <v>0</v>
      </c>
      <c r="K477" s="8">
        <v>0</v>
      </c>
      <c r="L477" s="8">
        <v>0</v>
      </c>
    </row>
    <row r="478" spans="1:12">
      <c r="A478" s="8"/>
      <c r="B478" s="8">
        <v>20</v>
      </c>
      <c r="C478" s="8"/>
      <c r="D478" s="8">
        <v>6</v>
      </c>
      <c r="E478" s="8">
        <v>66</v>
      </c>
      <c r="F478" s="8">
        <v>48</v>
      </c>
      <c r="G478" s="8">
        <v>0</v>
      </c>
      <c r="H478" s="8">
        <v>0</v>
      </c>
      <c r="I478" s="8">
        <v>0</v>
      </c>
      <c r="J478" s="8">
        <v>0</v>
      </c>
      <c r="K478" s="8">
        <v>0</v>
      </c>
      <c r="L478" s="8">
        <v>0</v>
      </c>
    </row>
    <row r="479" spans="1:12">
      <c r="A479" s="11" t="s">
        <v>659</v>
      </c>
      <c r="B479" s="11" t="s">
        <v>565</v>
      </c>
      <c r="C479" s="11">
        <v>2</v>
      </c>
      <c r="D479" s="11">
        <f t="shared" ref="D479:L479" si="106">SUM(D480:D486)</f>
        <v>11</v>
      </c>
      <c r="E479" s="11">
        <f t="shared" si="106"/>
        <v>7</v>
      </c>
      <c r="F479" s="11">
        <f t="shared" si="106"/>
        <v>6</v>
      </c>
      <c r="G479" s="11">
        <f t="shared" si="106"/>
        <v>11</v>
      </c>
      <c r="H479" s="11">
        <f t="shared" si="106"/>
        <v>9</v>
      </c>
      <c r="I479" s="11">
        <f t="shared" si="106"/>
        <v>12</v>
      </c>
      <c r="J479" s="11">
        <f t="shared" si="106"/>
        <v>6</v>
      </c>
      <c r="K479" s="11">
        <f t="shared" si="106"/>
        <v>6</v>
      </c>
      <c r="L479" s="11">
        <f t="shared" si="106"/>
        <v>0</v>
      </c>
    </row>
    <row r="480" spans="1:12">
      <c r="A480" s="8"/>
      <c r="B480" s="8">
        <v>14</v>
      </c>
      <c r="C480" s="8"/>
      <c r="D480" s="8">
        <v>0</v>
      </c>
      <c r="E480" s="8">
        <v>0</v>
      </c>
      <c r="F480" s="8">
        <v>0</v>
      </c>
      <c r="G480" s="8">
        <v>0</v>
      </c>
      <c r="H480" s="8">
        <v>0</v>
      </c>
      <c r="I480" s="8">
        <v>0</v>
      </c>
      <c r="J480" s="8">
        <v>0</v>
      </c>
      <c r="K480" s="8">
        <v>3</v>
      </c>
      <c r="L480" s="8">
        <v>0</v>
      </c>
    </row>
    <row r="481" spans="1:12">
      <c r="A481" s="8"/>
      <c r="B481" s="8">
        <v>15</v>
      </c>
      <c r="C481" s="8"/>
      <c r="D481" s="8">
        <v>0</v>
      </c>
      <c r="E481" s="8">
        <v>0</v>
      </c>
      <c r="F481" s="8">
        <v>0</v>
      </c>
      <c r="G481" s="8">
        <v>0</v>
      </c>
      <c r="H481" s="8">
        <v>0</v>
      </c>
      <c r="I481" s="8">
        <v>0</v>
      </c>
      <c r="J481" s="8">
        <v>2</v>
      </c>
      <c r="K481" s="8">
        <v>1</v>
      </c>
      <c r="L481" s="8">
        <v>0</v>
      </c>
    </row>
    <row r="482" spans="1:12">
      <c r="A482" s="8"/>
      <c r="B482" s="8">
        <v>16</v>
      </c>
      <c r="C482" s="8"/>
      <c r="D482" s="8">
        <v>0</v>
      </c>
      <c r="E482" s="8">
        <v>0</v>
      </c>
      <c r="F482" s="8">
        <v>0</v>
      </c>
      <c r="G482" s="8">
        <v>0</v>
      </c>
      <c r="H482" s="8">
        <v>0</v>
      </c>
      <c r="I482" s="8">
        <v>1</v>
      </c>
      <c r="J482" s="8">
        <v>1</v>
      </c>
      <c r="K482" s="8">
        <v>2</v>
      </c>
      <c r="L482" s="8">
        <v>0</v>
      </c>
    </row>
    <row r="483" spans="1:12">
      <c r="A483" s="8"/>
      <c r="B483" s="8">
        <v>17</v>
      </c>
      <c r="C483" s="8"/>
      <c r="D483" s="8">
        <v>0</v>
      </c>
      <c r="E483" s="8">
        <v>0</v>
      </c>
      <c r="F483" s="8">
        <v>0</v>
      </c>
      <c r="G483" s="8">
        <v>0</v>
      </c>
      <c r="H483" s="8">
        <v>1</v>
      </c>
      <c r="I483" s="8">
        <v>0</v>
      </c>
      <c r="J483" s="8">
        <v>3</v>
      </c>
      <c r="K483" s="8">
        <v>0</v>
      </c>
      <c r="L483" s="8">
        <v>0</v>
      </c>
    </row>
    <row r="484" spans="1:12">
      <c r="A484" s="8"/>
      <c r="B484" s="8">
        <v>18</v>
      </c>
      <c r="C484" s="8"/>
      <c r="D484" s="8">
        <v>0</v>
      </c>
      <c r="E484" s="8">
        <v>0</v>
      </c>
      <c r="F484" s="8">
        <v>2</v>
      </c>
      <c r="G484" s="8">
        <v>1</v>
      </c>
      <c r="H484" s="8">
        <v>4</v>
      </c>
      <c r="I484" s="8">
        <v>10</v>
      </c>
      <c r="J484" s="8">
        <v>0</v>
      </c>
      <c r="K484" s="8">
        <v>0</v>
      </c>
      <c r="L484" s="8">
        <v>0</v>
      </c>
    </row>
    <row r="485" spans="1:12">
      <c r="A485" s="8" t="s">
        <v>1017</v>
      </c>
      <c r="B485" s="8">
        <v>19</v>
      </c>
      <c r="C485" s="8"/>
      <c r="D485" s="8">
        <v>1</v>
      </c>
      <c r="E485" s="8">
        <v>0</v>
      </c>
      <c r="F485" s="8">
        <v>4</v>
      </c>
      <c r="G485" s="8">
        <v>1</v>
      </c>
      <c r="H485" s="8">
        <v>4</v>
      </c>
      <c r="I485" s="8">
        <v>1</v>
      </c>
      <c r="J485" s="8">
        <v>0</v>
      </c>
      <c r="K485" s="8">
        <v>0</v>
      </c>
      <c r="L485" s="8">
        <v>0</v>
      </c>
    </row>
    <row r="486" spans="1:12">
      <c r="A486" s="8" t="s">
        <v>1149</v>
      </c>
      <c r="B486" s="8">
        <v>20</v>
      </c>
      <c r="C486" s="8"/>
      <c r="D486" s="8">
        <v>10</v>
      </c>
      <c r="E486" s="8">
        <v>7</v>
      </c>
      <c r="F486" s="8">
        <v>0</v>
      </c>
      <c r="G486" s="8">
        <v>9</v>
      </c>
      <c r="H486" s="8">
        <v>0</v>
      </c>
      <c r="I486" s="8">
        <v>0</v>
      </c>
      <c r="J486" s="8">
        <v>0</v>
      </c>
      <c r="K486" s="8">
        <v>0</v>
      </c>
      <c r="L486" s="8">
        <v>0</v>
      </c>
    </row>
    <row r="487" spans="1:12">
      <c r="A487" s="11" t="s">
        <v>660</v>
      </c>
      <c r="B487" s="11" t="s">
        <v>565</v>
      </c>
      <c r="C487" s="11">
        <v>3</v>
      </c>
      <c r="D487" s="11">
        <f t="shared" ref="D487:L487" si="107">SUM(D488)</f>
        <v>0</v>
      </c>
      <c r="E487" s="11">
        <f t="shared" si="107"/>
        <v>0</v>
      </c>
      <c r="F487" s="11">
        <f t="shared" si="107"/>
        <v>2</v>
      </c>
      <c r="G487" s="11">
        <f t="shared" si="107"/>
        <v>1</v>
      </c>
      <c r="H487" s="11">
        <f t="shared" si="107"/>
        <v>0</v>
      </c>
      <c r="I487" s="11">
        <f t="shared" si="107"/>
        <v>0</v>
      </c>
      <c r="J487" s="11">
        <f t="shared" si="107"/>
        <v>0</v>
      </c>
      <c r="K487" s="11">
        <f t="shared" si="107"/>
        <v>0</v>
      </c>
      <c r="L487" s="11">
        <f t="shared" si="107"/>
        <v>0</v>
      </c>
    </row>
    <row r="488" spans="1:12">
      <c r="A488" s="8"/>
      <c r="B488" s="8">
        <v>14</v>
      </c>
      <c r="C488" s="8"/>
      <c r="D488" s="8">
        <v>0</v>
      </c>
      <c r="E488" s="8">
        <v>0</v>
      </c>
      <c r="F488" s="8">
        <v>2</v>
      </c>
      <c r="G488" s="8">
        <v>1</v>
      </c>
      <c r="H488" s="8">
        <v>0</v>
      </c>
      <c r="I488" s="8">
        <v>0</v>
      </c>
      <c r="J488" s="8">
        <v>0</v>
      </c>
      <c r="K488" s="8">
        <v>0</v>
      </c>
      <c r="L488" s="8">
        <v>0</v>
      </c>
    </row>
    <row r="489" spans="1:12">
      <c r="A489" s="11" t="s">
        <v>661</v>
      </c>
      <c r="B489" s="11" t="s">
        <v>565</v>
      </c>
      <c r="C489" s="11">
        <v>3</v>
      </c>
      <c r="D489" s="11">
        <f t="shared" ref="D489:L489" si="108">SUM(D490)</f>
        <v>0</v>
      </c>
      <c r="E489" s="11">
        <f t="shared" si="108"/>
        <v>0</v>
      </c>
      <c r="F489" s="11">
        <f t="shared" si="108"/>
        <v>1</v>
      </c>
      <c r="G489" s="11">
        <f t="shared" si="108"/>
        <v>0</v>
      </c>
      <c r="H489" s="11">
        <f t="shared" si="108"/>
        <v>0</v>
      </c>
      <c r="I489" s="11">
        <f t="shared" si="108"/>
        <v>1</v>
      </c>
      <c r="J489" s="11">
        <f t="shared" si="108"/>
        <v>0</v>
      </c>
      <c r="K489" s="11">
        <f t="shared" si="108"/>
        <v>0</v>
      </c>
      <c r="L489" s="11">
        <f t="shared" si="108"/>
        <v>0</v>
      </c>
    </row>
    <row r="490" spans="1:12">
      <c r="A490" s="8"/>
      <c r="B490" s="8">
        <v>14</v>
      </c>
      <c r="C490" s="8"/>
      <c r="D490" s="8">
        <v>0</v>
      </c>
      <c r="E490" s="8">
        <v>0</v>
      </c>
      <c r="F490" s="8">
        <v>1</v>
      </c>
      <c r="G490" s="8">
        <v>0</v>
      </c>
      <c r="H490" s="8">
        <v>0</v>
      </c>
      <c r="I490" s="8">
        <v>1</v>
      </c>
      <c r="J490" s="8">
        <v>0</v>
      </c>
      <c r="K490" s="8">
        <v>0</v>
      </c>
      <c r="L490" s="8">
        <v>0</v>
      </c>
    </row>
    <row r="491" spans="1:12">
      <c r="A491" s="11" t="s">
        <v>662</v>
      </c>
      <c r="B491" s="11" t="s">
        <v>565</v>
      </c>
      <c r="C491" s="11">
        <v>3</v>
      </c>
      <c r="D491" s="11">
        <f t="shared" ref="D491:L491" si="109">SUM(D492:D496)</f>
        <v>19</v>
      </c>
      <c r="E491" s="11">
        <f t="shared" si="109"/>
        <v>7</v>
      </c>
      <c r="F491" s="11">
        <f t="shared" si="109"/>
        <v>14</v>
      </c>
      <c r="G491" s="11">
        <f t="shared" si="109"/>
        <v>2</v>
      </c>
      <c r="H491" s="11">
        <f t="shared" si="109"/>
        <v>1</v>
      </c>
      <c r="I491" s="11">
        <f t="shared" si="109"/>
        <v>6</v>
      </c>
      <c r="J491" s="11">
        <f t="shared" si="109"/>
        <v>2</v>
      </c>
      <c r="K491" s="11">
        <f t="shared" si="109"/>
        <v>1</v>
      </c>
      <c r="L491" s="11">
        <f t="shared" si="109"/>
        <v>1</v>
      </c>
    </row>
    <row r="492" spans="1:12">
      <c r="A492" s="8"/>
      <c r="B492" s="8">
        <v>9</v>
      </c>
      <c r="C492" s="8"/>
      <c r="D492" s="8">
        <v>0</v>
      </c>
      <c r="E492" s="8">
        <v>0</v>
      </c>
      <c r="F492" s="8">
        <v>0</v>
      </c>
      <c r="G492" s="8">
        <v>0</v>
      </c>
      <c r="H492" s="8">
        <v>0</v>
      </c>
      <c r="I492" s="8">
        <v>1</v>
      </c>
      <c r="J492" s="8">
        <v>1</v>
      </c>
      <c r="K492" s="8">
        <v>1</v>
      </c>
      <c r="L492" s="8">
        <v>1</v>
      </c>
    </row>
    <row r="493" spans="1:12">
      <c r="A493" s="8"/>
      <c r="B493" s="8">
        <v>14</v>
      </c>
      <c r="C493" s="8"/>
      <c r="D493" s="8">
        <v>0</v>
      </c>
      <c r="E493" s="8">
        <v>0</v>
      </c>
      <c r="F493" s="8">
        <v>7</v>
      </c>
      <c r="G493" s="8">
        <v>0</v>
      </c>
      <c r="H493" s="8">
        <v>1</v>
      </c>
      <c r="I493" s="8">
        <v>2</v>
      </c>
      <c r="J493" s="8">
        <v>0</v>
      </c>
      <c r="K493" s="8">
        <v>0</v>
      </c>
      <c r="L493" s="8">
        <v>0</v>
      </c>
    </row>
    <row r="494" spans="1:12">
      <c r="A494" s="8"/>
      <c r="B494" s="8">
        <v>15</v>
      </c>
      <c r="C494" s="8"/>
      <c r="D494" s="8">
        <v>0</v>
      </c>
      <c r="E494" s="8">
        <v>0</v>
      </c>
      <c r="F494" s="8">
        <v>3</v>
      </c>
      <c r="G494" s="8">
        <v>2</v>
      </c>
      <c r="H494" s="8">
        <v>0</v>
      </c>
      <c r="I494" s="8">
        <v>3</v>
      </c>
      <c r="J494" s="8">
        <v>1</v>
      </c>
      <c r="K494" s="8">
        <v>0</v>
      </c>
      <c r="L494" s="8">
        <v>0</v>
      </c>
    </row>
    <row r="495" spans="1:12">
      <c r="A495" s="8"/>
      <c r="B495" s="8">
        <v>16</v>
      </c>
      <c r="C495" s="8"/>
      <c r="D495" s="8">
        <v>0</v>
      </c>
      <c r="E495" s="8">
        <v>1</v>
      </c>
      <c r="F495" s="8">
        <v>4</v>
      </c>
      <c r="G495" s="8">
        <v>0</v>
      </c>
      <c r="H495" s="8">
        <v>0</v>
      </c>
      <c r="I495" s="8">
        <v>0</v>
      </c>
      <c r="J495" s="8">
        <v>0</v>
      </c>
      <c r="K495" s="8">
        <v>0</v>
      </c>
      <c r="L495" s="8">
        <v>0</v>
      </c>
    </row>
    <row r="496" spans="1:12">
      <c r="A496" s="8"/>
      <c r="B496" s="8">
        <v>17</v>
      </c>
      <c r="C496" s="8"/>
      <c r="D496" s="8">
        <v>19</v>
      </c>
      <c r="E496" s="8">
        <v>6</v>
      </c>
      <c r="F496" s="8">
        <v>0</v>
      </c>
      <c r="G496" s="8">
        <v>0</v>
      </c>
      <c r="H496" s="8">
        <v>0</v>
      </c>
      <c r="I496" s="8">
        <v>0</v>
      </c>
      <c r="J496" s="8">
        <v>0</v>
      </c>
      <c r="K496" s="8">
        <v>0</v>
      </c>
      <c r="L496" s="8">
        <v>0</v>
      </c>
    </row>
    <row r="497" spans="1:12">
      <c r="A497" s="11" t="s">
        <v>946</v>
      </c>
      <c r="B497" s="11" t="s">
        <v>565</v>
      </c>
      <c r="C497" s="11">
        <v>3</v>
      </c>
      <c r="D497" s="11">
        <f t="shared" ref="D497:L497" si="110">SUM(D498)</f>
        <v>0</v>
      </c>
      <c r="E497" s="11">
        <f t="shared" si="110"/>
        <v>1</v>
      </c>
      <c r="F497" s="11">
        <f t="shared" si="110"/>
        <v>0</v>
      </c>
      <c r="G497" s="11">
        <f t="shared" si="110"/>
        <v>0</v>
      </c>
      <c r="H497" s="11">
        <f t="shared" si="110"/>
        <v>0</v>
      </c>
      <c r="I497" s="11">
        <f t="shared" si="110"/>
        <v>0</v>
      </c>
      <c r="J497" s="11">
        <f t="shared" si="110"/>
        <v>0</v>
      </c>
      <c r="K497" s="11">
        <f t="shared" si="110"/>
        <v>0</v>
      </c>
      <c r="L497" s="11">
        <f t="shared" si="110"/>
        <v>0</v>
      </c>
    </row>
    <row r="498" spans="1:12">
      <c r="A498" s="8"/>
      <c r="B498" s="8">
        <v>15</v>
      </c>
      <c r="C498" s="8"/>
      <c r="D498" s="8">
        <v>0</v>
      </c>
      <c r="E498" s="8">
        <v>1</v>
      </c>
      <c r="F498" s="8">
        <v>0</v>
      </c>
      <c r="G498" s="8">
        <v>0</v>
      </c>
      <c r="H498" s="8">
        <v>0</v>
      </c>
      <c r="I498" s="8">
        <v>0</v>
      </c>
      <c r="J498" s="8">
        <v>0</v>
      </c>
      <c r="K498" s="8">
        <v>0</v>
      </c>
      <c r="L498" s="8">
        <v>0</v>
      </c>
    </row>
    <row r="499" spans="1:12">
      <c r="A499" s="11" t="s">
        <v>663</v>
      </c>
      <c r="B499" s="11" t="s">
        <v>565</v>
      </c>
      <c r="C499" s="11">
        <v>3</v>
      </c>
      <c r="D499" s="11">
        <f t="shared" ref="D499:L499" si="111">SUM(D500:D503)</f>
        <v>17</v>
      </c>
      <c r="E499" s="11">
        <f t="shared" si="111"/>
        <v>12</v>
      </c>
      <c r="F499" s="11">
        <f t="shared" si="111"/>
        <v>10</v>
      </c>
      <c r="G499" s="11">
        <f t="shared" si="111"/>
        <v>1</v>
      </c>
      <c r="H499" s="11">
        <f t="shared" si="111"/>
        <v>1</v>
      </c>
      <c r="I499" s="11">
        <f t="shared" si="111"/>
        <v>0</v>
      </c>
      <c r="J499" s="11">
        <f t="shared" si="111"/>
        <v>0</v>
      </c>
      <c r="K499" s="11">
        <f t="shared" si="111"/>
        <v>1</v>
      </c>
      <c r="L499" s="11">
        <f t="shared" si="111"/>
        <v>0</v>
      </c>
    </row>
    <row r="500" spans="1:12">
      <c r="A500" s="8" t="s">
        <v>829</v>
      </c>
      <c r="B500" s="8">
        <v>12</v>
      </c>
      <c r="C500" s="8"/>
      <c r="D500" s="8">
        <v>0</v>
      </c>
      <c r="E500" s="8">
        <v>0</v>
      </c>
      <c r="F500" s="8">
        <v>0</v>
      </c>
      <c r="G500" s="8">
        <v>0</v>
      </c>
      <c r="H500" s="8">
        <v>1</v>
      </c>
      <c r="I500" s="8">
        <v>0</v>
      </c>
      <c r="J500" s="8">
        <v>0</v>
      </c>
      <c r="K500" s="8">
        <v>1</v>
      </c>
      <c r="L500" s="8">
        <v>0</v>
      </c>
    </row>
    <row r="501" spans="1:12">
      <c r="A501" s="8" t="s">
        <v>1106</v>
      </c>
      <c r="B501" s="8">
        <v>13</v>
      </c>
      <c r="C501" s="8"/>
      <c r="D501" s="8">
        <v>6</v>
      </c>
      <c r="E501" s="8">
        <v>9</v>
      </c>
      <c r="F501" s="8">
        <v>4</v>
      </c>
      <c r="G501" s="8">
        <v>0</v>
      </c>
      <c r="H501" s="8">
        <v>0</v>
      </c>
      <c r="I501" s="8">
        <v>0</v>
      </c>
      <c r="J501" s="8">
        <v>0</v>
      </c>
      <c r="K501" s="8">
        <v>0</v>
      </c>
      <c r="L501" s="8">
        <v>0</v>
      </c>
    </row>
    <row r="502" spans="1:12">
      <c r="A502" s="8" t="s">
        <v>1106</v>
      </c>
      <c r="B502" s="8">
        <v>14</v>
      </c>
      <c r="C502" s="8"/>
      <c r="D502" s="8">
        <v>11</v>
      </c>
      <c r="E502" s="8">
        <v>3</v>
      </c>
      <c r="F502" s="8">
        <v>5</v>
      </c>
      <c r="G502" s="8">
        <v>1</v>
      </c>
      <c r="H502" s="8">
        <v>0</v>
      </c>
      <c r="I502" s="8">
        <v>0</v>
      </c>
      <c r="J502" s="8">
        <v>0</v>
      </c>
      <c r="K502" s="8">
        <v>0</v>
      </c>
      <c r="L502" s="8">
        <v>0</v>
      </c>
    </row>
    <row r="503" spans="1:12">
      <c r="A503" s="8" t="s">
        <v>1105</v>
      </c>
      <c r="B503" s="8">
        <v>15</v>
      </c>
      <c r="C503" s="8"/>
      <c r="D503" s="8">
        <v>0</v>
      </c>
      <c r="E503" s="8">
        <v>0</v>
      </c>
      <c r="F503" s="8">
        <v>1</v>
      </c>
      <c r="G503" s="8">
        <v>0</v>
      </c>
      <c r="H503" s="8">
        <v>0</v>
      </c>
      <c r="I503" s="8">
        <v>0</v>
      </c>
      <c r="J503" s="8">
        <v>0</v>
      </c>
      <c r="K503" s="8">
        <v>0</v>
      </c>
      <c r="L503" s="8">
        <v>0</v>
      </c>
    </row>
    <row r="504" spans="1:12">
      <c r="A504" s="11" t="s">
        <v>947</v>
      </c>
      <c r="B504" s="11" t="s">
        <v>565</v>
      </c>
      <c r="C504" s="11">
        <v>3</v>
      </c>
      <c r="D504" s="11">
        <f t="shared" ref="D504:L504" si="112">SUM(D505:D507)</f>
        <v>3</v>
      </c>
      <c r="E504" s="11">
        <f t="shared" si="112"/>
        <v>0</v>
      </c>
      <c r="F504" s="11">
        <f t="shared" si="112"/>
        <v>0</v>
      </c>
      <c r="G504" s="11">
        <f t="shared" si="112"/>
        <v>0</v>
      </c>
      <c r="H504" s="11">
        <f t="shared" si="112"/>
        <v>0</v>
      </c>
      <c r="I504" s="11">
        <f t="shared" si="112"/>
        <v>0</v>
      </c>
      <c r="J504" s="11">
        <f t="shared" si="112"/>
        <v>0</v>
      </c>
      <c r="K504" s="11">
        <f t="shared" si="112"/>
        <v>0</v>
      </c>
      <c r="L504" s="11">
        <f t="shared" si="112"/>
        <v>0</v>
      </c>
    </row>
    <row r="505" spans="1:12">
      <c r="A505" s="8"/>
      <c r="B505" s="8">
        <v>16</v>
      </c>
      <c r="C505" s="8"/>
      <c r="D505" s="8">
        <v>1</v>
      </c>
      <c r="E505" s="8">
        <v>0</v>
      </c>
      <c r="F505" s="8">
        <v>0</v>
      </c>
      <c r="G505" s="8">
        <v>0</v>
      </c>
      <c r="H505" s="8">
        <v>0</v>
      </c>
      <c r="I505" s="8">
        <v>0</v>
      </c>
      <c r="J505" s="8">
        <v>0</v>
      </c>
      <c r="K505" s="8">
        <v>0</v>
      </c>
      <c r="L505" s="8">
        <v>0</v>
      </c>
    </row>
    <row r="506" spans="1:12">
      <c r="A506" s="8"/>
      <c r="B506" s="8">
        <v>17</v>
      </c>
      <c r="C506" s="8"/>
      <c r="D506" s="8">
        <v>1</v>
      </c>
      <c r="E506" s="8">
        <v>0</v>
      </c>
      <c r="F506" s="8">
        <v>0</v>
      </c>
      <c r="G506" s="8">
        <v>0</v>
      </c>
      <c r="H506" s="8">
        <v>0</v>
      </c>
      <c r="I506" s="8">
        <v>0</v>
      </c>
      <c r="J506" s="8">
        <v>0</v>
      </c>
      <c r="K506" s="8">
        <v>0</v>
      </c>
      <c r="L506" s="8">
        <v>0</v>
      </c>
    </row>
    <row r="507" spans="1:12">
      <c r="A507" s="8"/>
      <c r="B507" s="8">
        <v>18</v>
      </c>
      <c r="C507" s="8"/>
      <c r="D507" s="8">
        <v>1</v>
      </c>
      <c r="E507" s="8">
        <v>0</v>
      </c>
      <c r="F507" s="8">
        <v>0</v>
      </c>
      <c r="G507" s="8">
        <v>0</v>
      </c>
      <c r="H507" s="8">
        <v>0</v>
      </c>
      <c r="I507" s="8">
        <v>0</v>
      </c>
      <c r="J507" s="8">
        <v>0</v>
      </c>
      <c r="K507" s="8">
        <v>0</v>
      </c>
      <c r="L507" s="8">
        <v>0</v>
      </c>
    </row>
    <row r="508" spans="1:12">
      <c r="A508" s="11" t="s">
        <v>664</v>
      </c>
      <c r="B508" s="11" t="s">
        <v>565</v>
      </c>
      <c r="C508" s="11">
        <v>3</v>
      </c>
      <c r="D508" s="11">
        <f t="shared" ref="D508:L508" si="113">SUM(D509)</f>
        <v>0</v>
      </c>
      <c r="E508" s="11">
        <f t="shared" si="113"/>
        <v>0</v>
      </c>
      <c r="F508" s="11">
        <f t="shared" si="113"/>
        <v>1</v>
      </c>
      <c r="G508" s="11">
        <f t="shared" si="113"/>
        <v>0</v>
      </c>
      <c r="H508" s="11">
        <f t="shared" si="113"/>
        <v>0</v>
      </c>
      <c r="I508" s="11">
        <f t="shared" si="113"/>
        <v>0</v>
      </c>
      <c r="J508" s="11">
        <f t="shared" si="113"/>
        <v>0</v>
      </c>
      <c r="K508" s="11">
        <f t="shared" si="113"/>
        <v>0</v>
      </c>
      <c r="L508" s="11">
        <f t="shared" si="113"/>
        <v>0</v>
      </c>
    </row>
    <row r="509" spans="1:12">
      <c r="A509" s="8"/>
      <c r="B509" s="8">
        <v>15</v>
      </c>
      <c r="C509" s="8"/>
      <c r="D509" s="8">
        <v>0</v>
      </c>
      <c r="E509" s="8">
        <v>0</v>
      </c>
      <c r="F509" s="8">
        <v>1</v>
      </c>
      <c r="G509" s="8">
        <v>0</v>
      </c>
      <c r="H509" s="8">
        <v>0</v>
      </c>
      <c r="I509" s="8">
        <v>0</v>
      </c>
      <c r="J509" s="8">
        <v>0</v>
      </c>
      <c r="K509" s="8">
        <v>0</v>
      </c>
      <c r="L509" s="8">
        <v>0</v>
      </c>
    </row>
    <row r="510" spans="1:12">
      <c r="A510" s="11" t="s">
        <v>665</v>
      </c>
      <c r="B510" s="11" t="s">
        <v>565</v>
      </c>
      <c r="C510" s="11">
        <v>3</v>
      </c>
      <c r="D510" s="11">
        <f t="shared" ref="D510:L510" si="114">SUM(D511)</f>
        <v>1</v>
      </c>
      <c r="E510" s="11">
        <f t="shared" si="114"/>
        <v>0</v>
      </c>
      <c r="F510" s="11">
        <f t="shared" si="114"/>
        <v>0</v>
      </c>
      <c r="G510" s="11">
        <f t="shared" si="114"/>
        <v>0</v>
      </c>
      <c r="H510" s="11">
        <f t="shared" si="114"/>
        <v>0</v>
      </c>
      <c r="I510" s="11">
        <f t="shared" si="114"/>
        <v>0</v>
      </c>
      <c r="J510" s="11">
        <f t="shared" si="114"/>
        <v>0</v>
      </c>
      <c r="K510" s="11">
        <f t="shared" si="114"/>
        <v>0</v>
      </c>
      <c r="L510" s="11">
        <f t="shared" si="114"/>
        <v>0</v>
      </c>
    </row>
    <row r="511" spans="1:12">
      <c r="A511" s="8"/>
      <c r="B511" s="8">
        <v>18</v>
      </c>
      <c r="C511" s="8"/>
      <c r="D511" s="8">
        <v>1</v>
      </c>
      <c r="E511" s="8">
        <v>0</v>
      </c>
      <c r="F511" s="8">
        <v>0</v>
      </c>
      <c r="G511" s="8">
        <v>0</v>
      </c>
      <c r="H511" s="8">
        <v>0</v>
      </c>
      <c r="I511" s="8">
        <v>0</v>
      </c>
      <c r="J511" s="8">
        <v>0</v>
      </c>
      <c r="K511" s="8">
        <v>0</v>
      </c>
      <c r="L511" s="8">
        <v>0</v>
      </c>
    </row>
    <row r="512" spans="1:12">
      <c r="A512" s="11" t="s">
        <v>858</v>
      </c>
      <c r="B512" s="11" t="s">
        <v>565</v>
      </c>
      <c r="C512" s="11">
        <v>3</v>
      </c>
      <c r="D512" s="11">
        <f t="shared" ref="D512:L512" si="115">SUM(D513)</f>
        <v>1</v>
      </c>
      <c r="E512" s="11">
        <f t="shared" si="115"/>
        <v>1</v>
      </c>
      <c r="F512" s="11">
        <f t="shared" si="115"/>
        <v>1</v>
      </c>
      <c r="G512" s="11">
        <f t="shared" si="115"/>
        <v>0</v>
      </c>
      <c r="H512" s="11">
        <f t="shared" si="115"/>
        <v>0</v>
      </c>
      <c r="I512" s="11">
        <f t="shared" si="115"/>
        <v>0</v>
      </c>
      <c r="J512" s="11">
        <f t="shared" si="115"/>
        <v>0</v>
      </c>
      <c r="K512" s="11">
        <f t="shared" si="115"/>
        <v>0</v>
      </c>
      <c r="L512" s="11">
        <f t="shared" si="115"/>
        <v>0</v>
      </c>
    </row>
    <row r="513" spans="1:12">
      <c r="A513" s="8"/>
      <c r="B513" s="8">
        <v>16</v>
      </c>
      <c r="C513" s="8"/>
      <c r="D513" s="8">
        <v>1</v>
      </c>
      <c r="E513" s="8">
        <v>1</v>
      </c>
      <c r="F513" s="8">
        <v>1</v>
      </c>
      <c r="G513" s="8">
        <v>0</v>
      </c>
      <c r="H513" s="8">
        <v>0</v>
      </c>
      <c r="I513" s="8">
        <v>0</v>
      </c>
      <c r="J513" s="8">
        <v>0</v>
      </c>
      <c r="K513" s="8">
        <v>0</v>
      </c>
      <c r="L513" s="8">
        <v>0</v>
      </c>
    </row>
    <row r="514" spans="1:12">
      <c r="A514" s="11" t="s">
        <v>859</v>
      </c>
      <c r="B514" s="11" t="s">
        <v>565</v>
      </c>
      <c r="C514" s="11">
        <v>3</v>
      </c>
      <c r="D514" s="11">
        <f t="shared" ref="D514:L514" si="116">SUM(D515)</f>
        <v>1</v>
      </c>
      <c r="E514" s="11">
        <f t="shared" si="116"/>
        <v>0</v>
      </c>
      <c r="F514" s="11">
        <f t="shared" si="116"/>
        <v>0</v>
      </c>
      <c r="G514" s="11">
        <f t="shared" si="116"/>
        <v>0</v>
      </c>
      <c r="H514" s="11">
        <f t="shared" si="116"/>
        <v>0</v>
      </c>
      <c r="I514" s="11">
        <f t="shared" si="116"/>
        <v>0</v>
      </c>
      <c r="J514" s="11">
        <f t="shared" si="116"/>
        <v>0</v>
      </c>
      <c r="K514" s="11">
        <f t="shared" si="116"/>
        <v>0</v>
      </c>
      <c r="L514" s="11">
        <f t="shared" si="116"/>
        <v>0</v>
      </c>
    </row>
    <row r="515" spans="1:12">
      <c r="A515" s="8"/>
      <c r="B515" s="8">
        <v>17</v>
      </c>
      <c r="C515" s="8"/>
      <c r="D515" s="8">
        <v>1</v>
      </c>
      <c r="E515" s="8">
        <v>0</v>
      </c>
      <c r="F515" s="8">
        <v>0</v>
      </c>
      <c r="G515" s="8">
        <v>0</v>
      </c>
      <c r="H515" s="8">
        <v>0</v>
      </c>
      <c r="I515" s="8">
        <v>0</v>
      </c>
      <c r="J515" s="8">
        <v>0</v>
      </c>
      <c r="K515" s="8">
        <v>0</v>
      </c>
      <c r="L515" s="8">
        <v>0</v>
      </c>
    </row>
    <row r="516" spans="1:12">
      <c r="A516" s="11" t="s">
        <v>666</v>
      </c>
      <c r="B516" s="11" t="s">
        <v>565</v>
      </c>
      <c r="C516" s="11">
        <v>3</v>
      </c>
      <c r="D516" s="11">
        <f t="shared" ref="D516:L516" si="117">SUM(D517:D520)</f>
        <v>5</v>
      </c>
      <c r="E516" s="11">
        <f t="shared" si="117"/>
        <v>5</v>
      </c>
      <c r="F516" s="11">
        <f t="shared" si="117"/>
        <v>7</v>
      </c>
      <c r="G516" s="11">
        <f t="shared" si="117"/>
        <v>0</v>
      </c>
      <c r="H516" s="11">
        <f t="shared" si="117"/>
        <v>4</v>
      </c>
      <c r="I516" s="11">
        <f t="shared" si="117"/>
        <v>1</v>
      </c>
      <c r="J516" s="11">
        <f t="shared" si="117"/>
        <v>0</v>
      </c>
      <c r="K516" s="11">
        <f t="shared" si="117"/>
        <v>0</v>
      </c>
      <c r="L516" s="11">
        <f t="shared" si="117"/>
        <v>0</v>
      </c>
    </row>
    <row r="517" spans="1:12">
      <c r="A517" s="8"/>
      <c r="B517" s="8">
        <v>14</v>
      </c>
      <c r="C517" s="8"/>
      <c r="D517" s="8">
        <v>0</v>
      </c>
      <c r="E517" s="8">
        <v>0</v>
      </c>
      <c r="F517" s="8">
        <v>0</v>
      </c>
      <c r="G517" s="8">
        <v>0</v>
      </c>
      <c r="H517" s="8">
        <v>3</v>
      </c>
      <c r="I517" s="8">
        <v>1</v>
      </c>
      <c r="J517" s="8">
        <v>0</v>
      </c>
      <c r="K517" s="8">
        <v>0</v>
      </c>
      <c r="L517" s="8">
        <v>0</v>
      </c>
    </row>
    <row r="518" spans="1:12">
      <c r="A518" s="8"/>
      <c r="B518" s="8">
        <v>15</v>
      </c>
      <c r="C518" s="8"/>
      <c r="D518" s="8">
        <v>0</v>
      </c>
      <c r="E518" s="8">
        <v>0</v>
      </c>
      <c r="F518" s="8">
        <v>0</v>
      </c>
      <c r="G518" s="8">
        <v>0</v>
      </c>
      <c r="H518" s="8">
        <v>1</v>
      </c>
      <c r="I518" s="8">
        <v>0</v>
      </c>
      <c r="J518" s="8">
        <v>0</v>
      </c>
      <c r="K518" s="8">
        <v>0</v>
      </c>
      <c r="L518" s="8">
        <v>0</v>
      </c>
    </row>
    <row r="519" spans="1:12">
      <c r="A519" s="8"/>
      <c r="B519" s="8">
        <v>16</v>
      </c>
      <c r="C519" s="8"/>
      <c r="D519" s="8">
        <v>1</v>
      </c>
      <c r="E519" s="8">
        <v>3</v>
      </c>
      <c r="F519" s="8">
        <v>6</v>
      </c>
      <c r="G519" s="8">
        <v>0</v>
      </c>
      <c r="H519" s="8">
        <v>0</v>
      </c>
      <c r="I519" s="8">
        <v>0</v>
      </c>
      <c r="J519" s="8">
        <v>0</v>
      </c>
      <c r="K519" s="8">
        <v>0</v>
      </c>
      <c r="L519" s="8">
        <v>0</v>
      </c>
    </row>
    <row r="520" spans="1:12">
      <c r="A520" s="8"/>
      <c r="B520" s="8">
        <v>18</v>
      </c>
      <c r="C520" s="8"/>
      <c r="D520" s="8">
        <v>4</v>
      </c>
      <c r="E520" s="8">
        <v>2</v>
      </c>
      <c r="F520" s="8">
        <v>1</v>
      </c>
      <c r="G520" s="8">
        <v>0</v>
      </c>
      <c r="H520" s="8">
        <v>0</v>
      </c>
      <c r="I520" s="8">
        <v>0</v>
      </c>
      <c r="J520" s="8">
        <v>0</v>
      </c>
      <c r="K520" s="8">
        <v>0</v>
      </c>
      <c r="L520" s="8">
        <v>0</v>
      </c>
    </row>
    <row r="521" spans="1:12">
      <c r="A521" s="11" t="s">
        <v>667</v>
      </c>
      <c r="B521" s="11" t="s">
        <v>565</v>
      </c>
      <c r="C521" s="11">
        <v>3</v>
      </c>
      <c r="D521" s="11">
        <f t="shared" ref="D521:L521" si="118">SUM(D522:D523)</f>
        <v>0</v>
      </c>
      <c r="E521" s="11">
        <f t="shared" si="118"/>
        <v>0</v>
      </c>
      <c r="F521" s="11">
        <f t="shared" si="118"/>
        <v>1</v>
      </c>
      <c r="G521" s="11">
        <f t="shared" si="118"/>
        <v>1</v>
      </c>
      <c r="H521" s="11">
        <f t="shared" si="118"/>
        <v>0</v>
      </c>
      <c r="I521" s="11">
        <f t="shared" si="118"/>
        <v>1</v>
      </c>
      <c r="J521" s="11">
        <f t="shared" si="118"/>
        <v>1</v>
      </c>
      <c r="K521" s="11">
        <f t="shared" si="118"/>
        <v>0</v>
      </c>
      <c r="L521" s="11">
        <f t="shared" si="118"/>
        <v>0</v>
      </c>
    </row>
    <row r="522" spans="1:12">
      <c r="A522" s="8"/>
      <c r="B522" s="8">
        <v>14</v>
      </c>
      <c r="C522" s="8"/>
      <c r="D522" s="8">
        <v>0</v>
      </c>
      <c r="E522" s="8">
        <v>0</v>
      </c>
      <c r="F522" s="8">
        <v>0</v>
      </c>
      <c r="G522" s="8">
        <v>0</v>
      </c>
      <c r="H522" s="8">
        <v>0</v>
      </c>
      <c r="I522" s="8">
        <v>0</v>
      </c>
      <c r="J522" s="8">
        <v>1</v>
      </c>
      <c r="K522" s="8">
        <v>0</v>
      </c>
      <c r="L522" s="8">
        <v>0</v>
      </c>
    </row>
    <row r="523" spans="1:12">
      <c r="A523" s="8"/>
      <c r="B523" s="8">
        <v>15</v>
      </c>
      <c r="C523" s="8"/>
      <c r="D523" s="8">
        <v>0</v>
      </c>
      <c r="E523" s="8">
        <v>0</v>
      </c>
      <c r="F523" s="8">
        <v>1</v>
      </c>
      <c r="G523" s="8">
        <v>1</v>
      </c>
      <c r="H523" s="8">
        <v>0</v>
      </c>
      <c r="I523" s="8">
        <v>1</v>
      </c>
      <c r="J523" s="8">
        <v>0</v>
      </c>
      <c r="K523" s="8">
        <v>0</v>
      </c>
      <c r="L523" s="8">
        <v>0</v>
      </c>
    </row>
    <row r="524" spans="1:12">
      <c r="A524" s="11" t="s">
        <v>668</v>
      </c>
      <c r="B524" s="11" t="s">
        <v>565</v>
      </c>
      <c r="C524" s="11">
        <v>1</v>
      </c>
      <c r="D524" s="11">
        <f t="shared" ref="D524:L524" si="119">SUM(D525)</f>
        <v>0</v>
      </c>
      <c r="E524" s="11">
        <f t="shared" si="119"/>
        <v>0</v>
      </c>
      <c r="F524" s="11">
        <f t="shared" si="119"/>
        <v>0</v>
      </c>
      <c r="G524" s="11">
        <f t="shared" si="119"/>
        <v>10</v>
      </c>
      <c r="H524" s="11">
        <f t="shared" si="119"/>
        <v>27</v>
      </c>
      <c r="I524" s="11">
        <f t="shared" si="119"/>
        <v>5</v>
      </c>
      <c r="J524" s="11">
        <f t="shared" si="119"/>
        <v>0</v>
      </c>
      <c r="K524" s="11">
        <f t="shared" si="119"/>
        <v>0</v>
      </c>
      <c r="L524" s="11">
        <f t="shared" si="119"/>
        <v>0</v>
      </c>
    </row>
    <row r="525" spans="1:12">
      <c r="A525" s="8"/>
      <c r="B525" s="8">
        <v>14</v>
      </c>
      <c r="C525" s="8"/>
      <c r="D525" s="8">
        <v>0</v>
      </c>
      <c r="E525" s="8">
        <v>0</v>
      </c>
      <c r="F525" s="8">
        <v>0</v>
      </c>
      <c r="G525" s="8">
        <v>10</v>
      </c>
      <c r="H525" s="8">
        <v>27</v>
      </c>
      <c r="I525" s="8">
        <v>5</v>
      </c>
      <c r="J525" s="8">
        <v>0</v>
      </c>
      <c r="K525" s="8">
        <v>0</v>
      </c>
      <c r="L525" s="8">
        <v>0</v>
      </c>
    </row>
    <row r="526" spans="1:12">
      <c r="A526" s="11" t="s">
        <v>860</v>
      </c>
      <c r="B526" s="11" t="s">
        <v>565</v>
      </c>
      <c r="C526" s="11">
        <v>3</v>
      </c>
      <c r="D526" s="11">
        <f t="shared" ref="D526:L526" si="120">SUM(D527)</f>
        <v>14</v>
      </c>
      <c r="E526" s="11">
        <f t="shared" si="120"/>
        <v>0</v>
      </c>
      <c r="F526" s="11">
        <f t="shared" si="120"/>
        <v>0</v>
      </c>
      <c r="G526" s="11">
        <f t="shared" si="120"/>
        <v>0</v>
      </c>
      <c r="H526" s="11">
        <f t="shared" si="120"/>
        <v>0</v>
      </c>
      <c r="I526" s="11">
        <f t="shared" si="120"/>
        <v>0</v>
      </c>
      <c r="J526" s="11">
        <f t="shared" si="120"/>
        <v>0</v>
      </c>
      <c r="K526" s="11">
        <f t="shared" si="120"/>
        <v>0</v>
      </c>
      <c r="L526" s="11">
        <f t="shared" si="120"/>
        <v>0</v>
      </c>
    </row>
    <row r="527" spans="1:12">
      <c r="A527" s="8"/>
      <c r="B527" s="8">
        <v>19</v>
      </c>
      <c r="C527" s="8"/>
      <c r="D527" s="8">
        <v>14</v>
      </c>
      <c r="E527" s="8">
        <v>0</v>
      </c>
      <c r="F527" s="8">
        <v>0</v>
      </c>
      <c r="G527" s="8">
        <v>0</v>
      </c>
      <c r="H527" s="8">
        <v>0</v>
      </c>
      <c r="I527" s="8">
        <v>0</v>
      </c>
      <c r="J527" s="8">
        <v>0</v>
      </c>
      <c r="K527" s="8">
        <v>0</v>
      </c>
      <c r="L527" s="8">
        <v>0</v>
      </c>
    </row>
    <row r="528" spans="1:12">
      <c r="A528" s="11" t="s">
        <v>861</v>
      </c>
      <c r="B528" s="11" t="s">
        <v>565</v>
      </c>
      <c r="C528" s="11">
        <v>3</v>
      </c>
      <c r="D528" s="11">
        <f t="shared" ref="D528:L528" si="121">SUM(D529:D531)</f>
        <v>12</v>
      </c>
      <c r="E528" s="11">
        <f t="shared" si="121"/>
        <v>2</v>
      </c>
      <c r="F528" s="11">
        <f t="shared" si="121"/>
        <v>6</v>
      </c>
      <c r="G528" s="11">
        <f t="shared" si="121"/>
        <v>2</v>
      </c>
      <c r="H528" s="11">
        <f t="shared" si="121"/>
        <v>0</v>
      </c>
      <c r="I528" s="11">
        <f t="shared" si="121"/>
        <v>0</v>
      </c>
      <c r="J528" s="11">
        <f t="shared" si="121"/>
        <v>0</v>
      </c>
      <c r="K528" s="11">
        <f t="shared" si="121"/>
        <v>0</v>
      </c>
      <c r="L528" s="11">
        <f t="shared" si="121"/>
        <v>0</v>
      </c>
    </row>
    <row r="529" spans="1:12">
      <c r="A529" s="8"/>
      <c r="B529" s="8">
        <v>18</v>
      </c>
      <c r="C529" s="8"/>
      <c r="D529" s="8">
        <v>0</v>
      </c>
      <c r="E529" s="8">
        <v>0</v>
      </c>
      <c r="F529" s="8">
        <v>1</v>
      </c>
      <c r="G529" s="8">
        <v>1</v>
      </c>
      <c r="H529" s="8">
        <v>0</v>
      </c>
      <c r="I529" s="8">
        <v>0</v>
      </c>
      <c r="J529" s="8">
        <v>0</v>
      </c>
      <c r="K529" s="8">
        <v>0</v>
      </c>
      <c r="L529" s="8">
        <v>0</v>
      </c>
    </row>
    <row r="530" spans="1:12">
      <c r="A530" s="8"/>
      <c r="B530" s="8">
        <v>19</v>
      </c>
      <c r="C530" s="8"/>
      <c r="D530" s="8">
        <v>0</v>
      </c>
      <c r="E530" s="8">
        <v>0</v>
      </c>
      <c r="F530" s="8">
        <v>5</v>
      </c>
      <c r="G530" s="8">
        <v>1</v>
      </c>
      <c r="H530" s="8">
        <v>0</v>
      </c>
      <c r="I530" s="8">
        <v>0</v>
      </c>
      <c r="J530" s="8">
        <v>0</v>
      </c>
      <c r="K530" s="8">
        <v>0</v>
      </c>
      <c r="L530" s="8">
        <v>0</v>
      </c>
    </row>
    <row r="531" spans="1:12">
      <c r="A531" s="8"/>
      <c r="B531" s="8">
        <v>20</v>
      </c>
      <c r="C531" s="8"/>
      <c r="D531" s="8">
        <v>12</v>
      </c>
      <c r="E531" s="8">
        <v>2</v>
      </c>
      <c r="F531" s="8">
        <v>0</v>
      </c>
      <c r="G531" s="8">
        <v>0</v>
      </c>
      <c r="H531" s="8">
        <v>0</v>
      </c>
      <c r="I531" s="8">
        <v>0</v>
      </c>
      <c r="J531" s="8">
        <v>0</v>
      </c>
      <c r="K531" s="8">
        <v>0</v>
      </c>
      <c r="L531" s="8">
        <v>0</v>
      </c>
    </row>
    <row r="532" spans="1:12">
      <c r="A532" s="11" t="s">
        <v>862</v>
      </c>
      <c r="B532" s="11" t="s">
        <v>565</v>
      </c>
      <c r="C532" s="11">
        <v>3</v>
      </c>
      <c r="D532" s="11">
        <f t="shared" ref="D532:L532" si="122">SUM(D533)</f>
        <v>3</v>
      </c>
      <c r="E532" s="11">
        <f t="shared" si="122"/>
        <v>0</v>
      </c>
      <c r="F532" s="11">
        <f t="shared" si="122"/>
        <v>0</v>
      </c>
      <c r="G532" s="11">
        <f t="shared" si="122"/>
        <v>0</v>
      </c>
      <c r="H532" s="11">
        <f t="shared" si="122"/>
        <v>0</v>
      </c>
      <c r="I532" s="11">
        <f t="shared" si="122"/>
        <v>0</v>
      </c>
      <c r="J532" s="11">
        <f t="shared" si="122"/>
        <v>0</v>
      </c>
      <c r="K532" s="11">
        <f t="shared" si="122"/>
        <v>0</v>
      </c>
      <c r="L532" s="11">
        <f t="shared" si="122"/>
        <v>0</v>
      </c>
    </row>
    <row r="533" spans="1:12">
      <c r="A533" s="8"/>
      <c r="B533" s="8">
        <v>20</v>
      </c>
      <c r="C533" s="8"/>
      <c r="D533" s="8">
        <v>3</v>
      </c>
      <c r="E533" s="8">
        <v>0</v>
      </c>
      <c r="F533" s="8">
        <v>0</v>
      </c>
      <c r="G533" s="8">
        <v>0</v>
      </c>
      <c r="H533" s="8">
        <v>0</v>
      </c>
      <c r="I533" s="8">
        <v>0</v>
      </c>
      <c r="J533" s="8">
        <v>0</v>
      </c>
      <c r="K533" s="8">
        <v>0</v>
      </c>
      <c r="L533" s="8">
        <v>0</v>
      </c>
    </row>
    <row r="534" spans="1:12">
      <c r="A534" s="11" t="s">
        <v>669</v>
      </c>
      <c r="B534" s="11" t="s">
        <v>565</v>
      </c>
      <c r="C534" s="11">
        <v>2</v>
      </c>
      <c r="D534" s="11">
        <f t="shared" ref="D534:L534" si="123">SUM(D535)</f>
        <v>0</v>
      </c>
      <c r="E534" s="11">
        <f t="shared" si="123"/>
        <v>0</v>
      </c>
      <c r="F534" s="11">
        <f t="shared" si="123"/>
        <v>0</v>
      </c>
      <c r="G534" s="11">
        <f t="shared" si="123"/>
        <v>1</v>
      </c>
      <c r="H534" s="11">
        <f t="shared" si="123"/>
        <v>0</v>
      </c>
      <c r="I534" s="11">
        <f t="shared" si="123"/>
        <v>0</v>
      </c>
      <c r="J534" s="11">
        <f t="shared" si="123"/>
        <v>0</v>
      </c>
      <c r="K534" s="11">
        <f t="shared" si="123"/>
        <v>0</v>
      </c>
      <c r="L534" s="11">
        <f t="shared" si="123"/>
        <v>0</v>
      </c>
    </row>
    <row r="535" spans="1:12">
      <c r="A535" s="8"/>
      <c r="B535" s="8">
        <v>15</v>
      </c>
      <c r="C535" s="8"/>
      <c r="D535" s="8">
        <v>0</v>
      </c>
      <c r="E535" s="8">
        <v>0</v>
      </c>
      <c r="F535" s="8">
        <v>0</v>
      </c>
      <c r="G535" s="8">
        <v>1</v>
      </c>
      <c r="H535" s="8">
        <v>0</v>
      </c>
      <c r="I535" s="8">
        <v>0</v>
      </c>
      <c r="J535" s="8">
        <v>0</v>
      </c>
      <c r="K535" s="8">
        <v>0</v>
      </c>
      <c r="L535" s="8">
        <v>0</v>
      </c>
    </row>
    <row r="536" spans="1:12">
      <c r="A536" s="11" t="s">
        <v>670</v>
      </c>
      <c r="B536" s="11" t="s">
        <v>565</v>
      </c>
      <c r="C536" s="11">
        <v>2</v>
      </c>
      <c r="D536" s="11">
        <f t="shared" ref="D536:L536" si="124">SUM(D537:D541)</f>
        <v>39</v>
      </c>
      <c r="E536" s="11">
        <f t="shared" si="124"/>
        <v>13</v>
      </c>
      <c r="F536" s="11">
        <f t="shared" si="124"/>
        <v>0</v>
      </c>
      <c r="G536" s="11">
        <f t="shared" si="124"/>
        <v>3</v>
      </c>
      <c r="H536" s="11">
        <f t="shared" si="124"/>
        <v>0</v>
      </c>
      <c r="I536" s="11">
        <f t="shared" si="124"/>
        <v>0</v>
      </c>
      <c r="J536" s="11">
        <f t="shared" si="124"/>
        <v>0</v>
      </c>
      <c r="K536" s="11">
        <f t="shared" si="124"/>
        <v>0</v>
      </c>
      <c r="L536" s="11">
        <f t="shared" si="124"/>
        <v>0</v>
      </c>
    </row>
    <row r="537" spans="1:12">
      <c r="A537" s="8"/>
      <c r="B537" s="8">
        <v>15</v>
      </c>
      <c r="C537" s="8"/>
      <c r="D537" s="8">
        <v>1</v>
      </c>
      <c r="E537" s="8">
        <v>0</v>
      </c>
      <c r="F537" s="8">
        <v>0</v>
      </c>
      <c r="G537" s="8">
        <v>2</v>
      </c>
      <c r="H537" s="8">
        <v>0</v>
      </c>
      <c r="I537" s="8">
        <v>0</v>
      </c>
      <c r="J537" s="8">
        <v>0</v>
      </c>
      <c r="K537" s="8">
        <v>0</v>
      </c>
      <c r="L537" s="8">
        <v>0</v>
      </c>
    </row>
    <row r="538" spans="1:12">
      <c r="A538" s="8"/>
      <c r="B538" s="8">
        <v>16</v>
      </c>
      <c r="C538" s="8"/>
      <c r="D538" s="8">
        <v>0</v>
      </c>
      <c r="E538" s="8">
        <v>1</v>
      </c>
      <c r="F538" s="8">
        <v>0</v>
      </c>
      <c r="G538" s="8">
        <v>0</v>
      </c>
      <c r="H538" s="8">
        <v>0</v>
      </c>
      <c r="I538" s="8">
        <v>0</v>
      </c>
      <c r="J538" s="8">
        <v>0</v>
      </c>
      <c r="K538" s="8">
        <v>0</v>
      </c>
      <c r="L538" s="8">
        <v>0</v>
      </c>
    </row>
    <row r="539" spans="1:12">
      <c r="A539" s="8" t="s">
        <v>1115</v>
      </c>
      <c r="B539" s="8">
        <v>17</v>
      </c>
      <c r="C539" s="8"/>
      <c r="D539" s="8">
        <v>2</v>
      </c>
      <c r="E539" s="8">
        <v>8</v>
      </c>
      <c r="F539" s="8">
        <v>0</v>
      </c>
      <c r="G539" s="8">
        <v>1</v>
      </c>
      <c r="H539" s="8">
        <v>0</v>
      </c>
      <c r="I539" s="8">
        <v>0</v>
      </c>
      <c r="J539" s="8">
        <v>0</v>
      </c>
      <c r="K539" s="8">
        <v>0</v>
      </c>
      <c r="L539" s="8">
        <v>0</v>
      </c>
    </row>
    <row r="540" spans="1:12">
      <c r="A540" s="8"/>
      <c r="B540" s="8">
        <v>18</v>
      </c>
      <c r="C540" s="8"/>
      <c r="D540" s="8">
        <v>34</v>
      </c>
      <c r="E540" s="8">
        <v>4</v>
      </c>
      <c r="F540" s="8">
        <v>0</v>
      </c>
      <c r="G540" s="8">
        <v>0</v>
      </c>
      <c r="H540" s="8">
        <v>0</v>
      </c>
      <c r="I540" s="8">
        <v>0</v>
      </c>
      <c r="J540" s="8">
        <v>0</v>
      </c>
      <c r="K540" s="8">
        <v>0</v>
      </c>
      <c r="L540" s="8">
        <v>0</v>
      </c>
    </row>
    <row r="541" spans="1:12">
      <c r="A541" s="8"/>
      <c r="B541" s="8">
        <v>19</v>
      </c>
      <c r="C541" s="8"/>
      <c r="D541" s="8">
        <v>2</v>
      </c>
      <c r="E541" s="8">
        <v>0</v>
      </c>
      <c r="F541" s="8">
        <v>0</v>
      </c>
      <c r="G541" s="8">
        <v>0</v>
      </c>
      <c r="H541" s="8">
        <v>0</v>
      </c>
      <c r="I541" s="8">
        <v>0</v>
      </c>
      <c r="J541" s="8">
        <v>0</v>
      </c>
      <c r="K541" s="8">
        <v>0</v>
      </c>
      <c r="L541" s="8">
        <v>0</v>
      </c>
    </row>
    <row r="542" spans="1:12">
      <c r="A542" s="11" t="s">
        <v>674</v>
      </c>
      <c r="B542" s="11" t="s">
        <v>565</v>
      </c>
      <c r="C542" s="11">
        <v>1</v>
      </c>
      <c r="D542" s="11">
        <f t="shared" ref="D542:L542" si="125">SUM(D543:D549)</f>
        <v>41</v>
      </c>
      <c r="E542" s="11">
        <f t="shared" si="125"/>
        <v>107</v>
      </c>
      <c r="F542" s="11">
        <f t="shared" si="125"/>
        <v>113</v>
      </c>
      <c r="G542" s="11">
        <f t="shared" si="125"/>
        <v>58</v>
      </c>
      <c r="H542" s="11">
        <f t="shared" si="125"/>
        <v>50</v>
      </c>
      <c r="I542" s="11">
        <f t="shared" si="125"/>
        <v>33</v>
      </c>
      <c r="J542" s="11">
        <f t="shared" si="125"/>
        <v>4</v>
      </c>
      <c r="K542" s="11">
        <f t="shared" si="125"/>
        <v>0</v>
      </c>
      <c r="L542" s="11">
        <f t="shared" si="125"/>
        <v>0</v>
      </c>
    </row>
    <row r="543" spans="1:12">
      <c r="A543" s="8"/>
      <c r="B543" s="8">
        <v>14</v>
      </c>
      <c r="C543" s="8"/>
      <c r="D543" s="8">
        <v>0</v>
      </c>
      <c r="E543" s="8">
        <v>0</v>
      </c>
      <c r="F543" s="8">
        <v>0</v>
      </c>
      <c r="G543" s="8">
        <v>0</v>
      </c>
      <c r="H543" s="8">
        <v>0</v>
      </c>
      <c r="I543" s="8">
        <v>0</v>
      </c>
      <c r="J543" s="8">
        <v>2</v>
      </c>
      <c r="K543" s="8">
        <v>0</v>
      </c>
      <c r="L543" s="8">
        <v>0</v>
      </c>
    </row>
    <row r="544" spans="1:12">
      <c r="A544" s="8"/>
      <c r="B544" s="8">
        <v>15</v>
      </c>
      <c r="C544" s="8"/>
      <c r="D544" s="8">
        <v>0</v>
      </c>
      <c r="E544" s="8">
        <v>0</v>
      </c>
      <c r="F544" s="8">
        <v>8</v>
      </c>
      <c r="G544" s="8">
        <v>12</v>
      </c>
      <c r="H544" s="8">
        <v>14</v>
      </c>
      <c r="I544" s="8">
        <v>8</v>
      </c>
      <c r="J544" s="8">
        <v>1</v>
      </c>
      <c r="K544" s="8">
        <v>0</v>
      </c>
      <c r="L544" s="8">
        <v>0</v>
      </c>
    </row>
    <row r="545" spans="1:12">
      <c r="A545" s="8"/>
      <c r="B545" s="8">
        <v>16</v>
      </c>
      <c r="C545" s="8"/>
      <c r="D545" s="8">
        <v>0</v>
      </c>
      <c r="E545" s="8">
        <v>0</v>
      </c>
      <c r="F545" s="8">
        <v>0</v>
      </c>
      <c r="G545" s="8">
        <v>16</v>
      </c>
      <c r="H545" s="8">
        <v>32</v>
      </c>
      <c r="I545" s="8">
        <v>25</v>
      </c>
      <c r="J545" s="8">
        <v>1</v>
      </c>
      <c r="K545" s="8">
        <v>0</v>
      </c>
      <c r="L545" s="8">
        <v>0</v>
      </c>
    </row>
    <row r="546" spans="1:12">
      <c r="A546" s="8"/>
      <c r="B546" s="8">
        <v>17</v>
      </c>
      <c r="C546" s="8"/>
      <c r="D546" s="8">
        <v>0</v>
      </c>
      <c r="E546" s="8">
        <v>5</v>
      </c>
      <c r="F546" s="8">
        <v>29</v>
      </c>
      <c r="G546" s="8">
        <v>30</v>
      </c>
      <c r="H546" s="8">
        <v>4</v>
      </c>
      <c r="I546" s="8">
        <v>0</v>
      </c>
      <c r="J546" s="8">
        <v>0</v>
      </c>
      <c r="K546" s="8">
        <v>0</v>
      </c>
      <c r="L546" s="8">
        <v>0</v>
      </c>
    </row>
    <row r="547" spans="1:12">
      <c r="A547" s="8"/>
      <c r="B547" s="8">
        <v>18</v>
      </c>
      <c r="C547" s="8"/>
      <c r="D547" s="8">
        <v>2</v>
      </c>
      <c r="E547" s="8">
        <v>25</v>
      </c>
      <c r="F547" s="8">
        <v>59</v>
      </c>
      <c r="G547" s="8">
        <v>0</v>
      </c>
      <c r="H547" s="8">
        <v>0</v>
      </c>
      <c r="I547" s="8">
        <v>0</v>
      </c>
      <c r="J547" s="8">
        <v>0</v>
      </c>
      <c r="K547" s="8">
        <v>0</v>
      </c>
      <c r="L547" s="8">
        <v>0</v>
      </c>
    </row>
    <row r="548" spans="1:12">
      <c r="A548" s="8"/>
      <c r="B548" s="8">
        <v>19</v>
      </c>
      <c r="C548" s="8"/>
      <c r="D548" s="8">
        <v>2</v>
      </c>
      <c r="E548" s="8">
        <v>60</v>
      </c>
      <c r="F548" s="8">
        <v>17</v>
      </c>
      <c r="G548" s="8">
        <v>0</v>
      </c>
      <c r="H548" s="8">
        <v>0</v>
      </c>
      <c r="I548" s="8">
        <v>0</v>
      </c>
      <c r="J548" s="8">
        <v>0</v>
      </c>
      <c r="K548" s="8">
        <v>0</v>
      </c>
      <c r="L548" s="8">
        <v>0</v>
      </c>
    </row>
    <row r="549" spans="1:12">
      <c r="A549" s="8"/>
      <c r="B549" s="8">
        <v>20</v>
      </c>
      <c r="C549" s="8"/>
      <c r="D549" s="8">
        <v>37</v>
      </c>
      <c r="E549" s="8">
        <v>17</v>
      </c>
      <c r="F549" s="8">
        <v>0</v>
      </c>
      <c r="G549" s="8">
        <v>0</v>
      </c>
      <c r="H549" s="8">
        <v>0</v>
      </c>
      <c r="I549" s="8">
        <v>0</v>
      </c>
      <c r="J549" s="8">
        <v>0</v>
      </c>
      <c r="K549" s="8">
        <v>0</v>
      </c>
      <c r="L549" s="8">
        <v>0</v>
      </c>
    </row>
    <row r="550" spans="1:12">
      <c r="A550" s="11" t="s">
        <v>676</v>
      </c>
      <c r="B550" s="11" t="s">
        <v>565</v>
      </c>
      <c r="C550" s="11">
        <v>1</v>
      </c>
      <c r="D550" s="11">
        <f t="shared" ref="D550:L550" si="126">SUM(D551:D552)</f>
        <v>0</v>
      </c>
      <c r="E550" s="11">
        <f t="shared" si="126"/>
        <v>2</v>
      </c>
      <c r="F550" s="11">
        <f t="shared" si="126"/>
        <v>15</v>
      </c>
      <c r="G550" s="11">
        <f t="shared" si="126"/>
        <v>1</v>
      </c>
      <c r="H550" s="11">
        <f t="shared" si="126"/>
        <v>3</v>
      </c>
      <c r="I550" s="11">
        <f t="shared" si="126"/>
        <v>0</v>
      </c>
      <c r="J550" s="11">
        <f t="shared" si="126"/>
        <v>0</v>
      </c>
      <c r="K550" s="11">
        <f t="shared" si="126"/>
        <v>0</v>
      </c>
      <c r="L550" s="11">
        <f t="shared" si="126"/>
        <v>0</v>
      </c>
    </row>
    <row r="551" spans="1:12">
      <c r="A551" s="8"/>
      <c r="B551" s="8">
        <v>16</v>
      </c>
      <c r="C551" s="8"/>
      <c r="D551" s="8">
        <v>0</v>
      </c>
      <c r="E551" s="8">
        <v>0</v>
      </c>
      <c r="F551" s="8">
        <v>1</v>
      </c>
      <c r="G551" s="8">
        <v>0</v>
      </c>
      <c r="H551" s="8">
        <v>3</v>
      </c>
      <c r="I551" s="8">
        <v>0</v>
      </c>
      <c r="J551" s="8">
        <v>0</v>
      </c>
      <c r="K551" s="8">
        <v>0</v>
      </c>
      <c r="L551" s="8">
        <v>0</v>
      </c>
    </row>
    <row r="552" spans="1:12">
      <c r="A552" s="8"/>
      <c r="B552" s="8">
        <v>17</v>
      </c>
      <c r="C552" s="8"/>
      <c r="D552" s="8">
        <v>0</v>
      </c>
      <c r="E552" s="8">
        <v>2</v>
      </c>
      <c r="F552" s="8">
        <v>14</v>
      </c>
      <c r="G552" s="8">
        <v>1</v>
      </c>
      <c r="H552" s="8">
        <v>0</v>
      </c>
      <c r="I552" s="8">
        <v>0</v>
      </c>
      <c r="J552" s="8">
        <v>0</v>
      </c>
      <c r="K552" s="8">
        <v>0</v>
      </c>
      <c r="L552" s="8">
        <v>0</v>
      </c>
    </row>
    <row r="553" spans="1:12">
      <c r="A553" s="11" t="s">
        <v>678</v>
      </c>
      <c r="B553" s="11" t="s">
        <v>565</v>
      </c>
      <c r="C553" s="11">
        <v>1</v>
      </c>
      <c r="D553" s="11">
        <f t="shared" ref="D553:L553" si="127">SUM(D554:D556)</f>
        <v>0</v>
      </c>
      <c r="E553" s="11">
        <f t="shared" si="127"/>
        <v>0</v>
      </c>
      <c r="F553" s="11">
        <f t="shared" si="127"/>
        <v>0</v>
      </c>
      <c r="G553" s="11">
        <f t="shared" si="127"/>
        <v>0</v>
      </c>
      <c r="H553" s="11">
        <f t="shared" si="127"/>
        <v>1</v>
      </c>
      <c r="I553" s="11">
        <f t="shared" si="127"/>
        <v>10</v>
      </c>
      <c r="J553" s="11">
        <f t="shared" si="127"/>
        <v>8</v>
      </c>
      <c r="K553" s="11">
        <f t="shared" si="127"/>
        <v>0</v>
      </c>
      <c r="L553" s="11">
        <f t="shared" si="127"/>
        <v>0</v>
      </c>
    </row>
    <row r="554" spans="1:12">
      <c r="A554" s="8"/>
      <c r="B554" s="8">
        <v>14</v>
      </c>
      <c r="C554" s="8"/>
      <c r="D554" s="8">
        <v>0</v>
      </c>
      <c r="E554" s="8">
        <v>0</v>
      </c>
      <c r="F554" s="8">
        <v>0</v>
      </c>
      <c r="G554" s="8">
        <v>0</v>
      </c>
      <c r="H554" s="8">
        <v>0</v>
      </c>
      <c r="I554" s="8">
        <v>0</v>
      </c>
      <c r="J554" s="8">
        <v>5</v>
      </c>
      <c r="K554" s="8">
        <v>0</v>
      </c>
      <c r="L554" s="8">
        <v>0</v>
      </c>
    </row>
    <row r="555" spans="1:12">
      <c r="A555" s="8"/>
      <c r="B555" s="8">
        <v>15</v>
      </c>
      <c r="C555" s="8"/>
      <c r="D555" s="8">
        <v>0</v>
      </c>
      <c r="E555" s="8">
        <v>0</v>
      </c>
      <c r="F555" s="8">
        <v>0</v>
      </c>
      <c r="G555" s="8">
        <v>0</v>
      </c>
      <c r="H555" s="8">
        <v>0</v>
      </c>
      <c r="I555" s="8">
        <v>4</v>
      </c>
      <c r="J555" s="8">
        <v>3</v>
      </c>
      <c r="K555" s="8">
        <v>0</v>
      </c>
      <c r="L555" s="8">
        <v>0</v>
      </c>
    </row>
    <row r="556" spans="1:12">
      <c r="A556" s="8"/>
      <c r="B556" s="8">
        <v>16</v>
      </c>
      <c r="C556" s="8"/>
      <c r="D556" s="8">
        <v>0</v>
      </c>
      <c r="E556" s="8">
        <v>0</v>
      </c>
      <c r="F556" s="8">
        <v>0</v>
      </c>
      <c r="G556" s="8">
        <v>0</v>
      </c>
      <c r="H556" s="8">
        <v>1</v>
      </c>
      <c r="I556" s="8">
        <v>6</v>
      </c>
      <c r="J556" s="8">
        <v>0</v>
      </c>
      <c r="K556" s="8">
        <v>0</v>
      </c>
      <c r="L556" s="8">
        <v>0</v>
      </c>
    </row>
    <row r="557" spans="1:12">
      <c r="A557" s="11" t="s">
        <v>679</v>
      </c>
      <c r="B557" s="11" t="s">
        <v>565</v>
      </c>
      <c r="C557" s="11">
        <v>1</v>
      </c>
      <c r="D557" s="11">
        <f t="shared" ref="D557:L557" si="128">SUM(D558:D559)</f>
        <v>15</v>
      </c>
      <c r="E557" s="11">
        <f t="shared" si="128"/>
        <v>3</v>
      </c>
      <c r="F557" s="11">
        <f t="shared" si="128"/>
        <v>1</v>
      </c>
      <c r="G557" s="11">
        <f t="shared" si="128"/>
        <v>0</v>
      </c>
      <c r="H557" s="11">
        <f t="shared" si="128"/>
        <v>0</v>
      </c>
      <c r="I557" s="11">
        <f t="shared" si="128"/>
        <v>0</v>
      </c>
      <c r="J557" s="11">
        <f t="shared" si="128"/>
        <v>0</v>
      </c>
      <c r="K557" s="11">
        <f t="shared" si="128"/>
        <v>0</v>
      </c>
      <c r="L557" s="11">
        <f t="shared" si="128"/>
        <v>0</v>
      </c>
    </row>
    <row r="558" spans="1:12">
      <c r="A558" s="8"/>
      <c r="B558" s="8">
        <v>15</v>
      </c>
      <c r="C558" s="8"/>
      <c r="D558" s="8">
        <v>0</v>
      </c>
      <c r="E558" s="8">
        <v>2</v>
      </c>
      <c r="F558" s="8">
        <v>1</v>
      </c>
      <c r="G558" s="8">
        <v>0</v>
      </c>
      <c r="H558" s="8">
        <v>0</v>
      </c>
      <c r="I558" s="8">
        <v>0</v>
      </c>
      <c r="J558" s="8">
        <v>0</v>
      </c>
      <c r="K558" s="8">
        <v>0</v>
      </c>
      <c r="L558" s="8">
        <v>0</v>
      </c>
    </row>
    <row r="559" spans="1:12">
      <c r="A559" s="8"/>
      <c r="B559" s="8">
        <v>18</v>
      </c>
      <c r="C559" s="8"/>
      <c r="D559" s="8">
        <v>15</v>
      </c>
      <c r="E559" s="8">
        <v>1</v>
      </c>
      <c r="F559" s="8">
        <v>0</v>
      </c>
      <c r="G559" s="8">
        <v>0</v>
      </c>
      <c r="H559" s="8">
        <v>0</v>
      </c>
      <c r="I559" s="8">
        <v>0</v>
      </c>
      <c r="J559" s="8">
        <v>0</v>
      </c>
      <c r="K559" s="8">
        <v>0</v>
      </c>
      <c r="L559" s="8">
        <v>0</v>
      </c>
    </row>
    <row r="560" spans="1:12">
      <c r="A560" s="11" t="s">
        <v>682</v>
      </c>
      <c r="B560" s="11" t="s">
        <v>565</v>
      </c>
      <c r="C560" s="11">
        <v>2</v>
      </c>
      <c r="D560" s="11">
        <f t="shared" ref="D560:L560" si="129">SUM(D561:D562)</f>
        <v>4</v>
      </c>
      <c r="E560" s="11">
        <f t="shared" si="129"/>
        <v>4</v>
      </c>
      <c r="F560" s="11">
        <f t="shared" si="129"/>
        <v>1</v>
      </c>
      <c r="G560" s="11">
        <f t="shared" si="129"/>
        <v>0</v>
      </c>
      <c r="H560" s="11">
        <f t="shared" si="129"/>
        <v>0</v>
      </c>
      <c r="I560" s="11">
        <f t="shared" si="129"/>
        <v>0</v>
      </c>
      <c r="J560" s="11">
        <f t="shared" si="129"/>
        <v>0</v>
      </c>
      <c r="K560" s="11">
        <f t="shared" si="129"/>
        <v>0</v>
      </c>
      <c r="L560" s="11">
        <f t="shared" si="129"/>
        <v>0</v>
      </c>
    </row>
    <row r="561" spans="1:12">
      <c r="A561" s="8"/>
      <c r="B561" s="8">
        <v>14</v>
      </c>
      <c r="C561" s="8"/>
      <c r="D561" s="8">
        <v>2</v>
      </c>
      <c r="E561" s="8">
        <v>4</v>
      </c>
      <c r="F561" s="8">
        <v>1</v>
      </c>
      <c r="G561" s="8">
        <v>0</v>
      </c>
      <c r="H561" s="8">
        <v>0</v>
      </c>
      <c r="I561" s="8">
        <v>0</v>
      </c>
      <c r="J561" s="8">
        <v>0</v>
      </c>
      <c r="K561" s="8">
        <v>0</v>
      </c>
      <c r="L561" s="8">
        <v>0</v>
      </c>
    </row>
    <row r="562" spans="1:12">
      <c r="A562" s="8"/>
      <c r="B562" s="8">
        <v>16</v>
      </c>
      <c r="C562" s="8"/>
      <c r="D562" s="8">
        <v>2</v>
      </c>
      <c r="E562" s="8">
        <v>0</v>
      </c>
      <c r="F562" s="8">
        <v>0</v>
      </c>
      <c r="G562" s="8">
        <v>0</v>
      </c>
      <c r="H562" s="8">
        <v>0</v>
      </c>
      <c r="I562" s="8">
        <v>0</v>
      </c>
      <c r="J562" s="8">
        <v>0</v>
      </c>
      <c r="K562" s="8">
        <v>0</v>
      </c>
      <c r="L562" s="8">
        <v>0</v>
      </c>
    </row>
    <row r="563" spans="1:12">
      <c r="A563" s="11" t="s">
        <v>683</v>
      </c>
      <c r="B563" s="11" t="s">
        <v>565</v>
      </c>
      <c r="C563" s="11">
        <v>1</v>
      </c>
      <c r="D563" s="11">
        <f t="shared" ref="D563:L563" si="130">SUM(D564:D570)</f>
        <v>243</v>
      </c>
      <c r="E563" s="11">
        <f t="shared" si="130"/>
        <v>69</v>
      </c>
      <c r="F563" s="11">
        <f t="shared" si="130"/>
        <v>79</v>
      </c>
      <c r="G563" s="11">
        <f t="shared" si="130"/>
        <v>100</v>
      </c>
      <c r="H563" s="11">
        <f t="shared" si="130"/>
        <v>14</v>
      </c>
      <c r="I563" s="11">
        <f t="shared" si="130"/>
        <v>2</v>
      </c>
      <c r="J563" s="11">
        <f t="shared" si="130"/>
        <v>0</v>
      </c>
      <c r="K563" s="11">
        <f t="shared" si="130"/>
        <v>0</v>
      </c>
      <c r="L563" s="11">
        <f t="shared" si="130"/>
        <v>0</v>
      </c>
    </row>
    <row r="564" spans="1:12">
      <c r="A564" s="8"/>
      <c r="B564" s="8">
        <v>14</v>
      </c>
      <c r="C564" s="8"/>
      <c r="D564" s="8">
        <v>0</v>
      </c>
      <c r="E564" s="8">
        <v>0</v>
      </c>
      <c r="F564" s="8">
        <v>0</v>
      </c>
      <c r="G564" s="8">
        <v>0</v>
      </c>
      <c r="H564" s="8">
        <v>1</v>
      </c>
      <c r="I564" s="8">
        <v>1</v>
      </c>
      <c r="J564" s="8">
        <v>0</v>
      </c>
      <c r="K564" s="8">
        <v>0</v>
      </c>
      <c r="L564" s="8">
        <v>0</v>
      </c>
    </row>
    <row r="565" spans="1:12">
      <c r="A565" s="8"/>
      <c r="B565" s="8">
        <v>15</v>
      </c>
      <c r="C565" s="8"/>
      <c r="D565" s="8">
        <v>0</v>
      </c>
      <c r="E565" s="8">
        <v>0</v>
      </c>
      <c r="F565" s="8">
        <v>4</v>
      </c>
      <c r="G565" s="8">
        <v>25</v>
      </c>
      <c r="H565" s="8">
        <v>8</v>
      </c>
      <c r="I565" s="8">
        <v>1</v>
      </c>
      <c r="J565" s="8">
        <v>0</v>
      </c>
      <c r="K565" s="8">
        <v>0</v>
      </c>
      <c r="L565" s="8">
        <v>0</v>
      </c>
    </row>
    <row r="566" spans="1:12">
      <c r="A566" s="8"/>
      <c r="B566" s="8">
        <v>16</v>
      </c>
      <c r="C566" s="8"/>
      <c r="D566" s="8">
        <v>0</v>
      </c>
      <c r="E566" s="8">
        <v>0</v>
      </c>
      <c r="F566" s="8">
        <v>5</v>
      </c>
      <c r="G566" s="8">
        <v>43</v>
      </c>
      <c r="H566" s="8">
        <v>4</v>
      </c>
      <c r="I566" s="8">
        <v>0</v>
      </c>
      <c r="J566" s="8">
        <v>0</v>
      </c>
      <c r="K566" s="8">
        <v>0</v>
      </c>
      <c r="L566" s="8">
        <v>0</v>
      </c>
    </row>
    <row r="567" spans="1:12">
      <c r="A567" s="8" t="s">
        <v>1050</v>
      </c>
      <c r="B567" s="8">
        <v>17</v>
      </c>
      <c r="C567" s="8"/>
      <c r="D567" s="8">
        <v>0</v>
      </c>
      <c r="E567" s="8">
        <v>0</v>
      </c>
      <c r="F567" s="8">
        <v>70</v>
      </c>
      <c r="G567" s="8">
        <v>32</v>
      </c>
      <c r="H567" s="8">
        <v>0</v>
      </c>
      <c r="I567" s="8">
        <v>0</v>
      </c>
      <c r="J567" s="8">
        <v>0</v>
      </c>
      <c r="K567" s="8">
        <v>0</v>
      </c>
      <c r="L567" s="8">
        <v>0</v>
      </c>
    </row>
    <row r="568" spans="1:12">
      <c r="A568" s="8"/>
      <c r="B568" s="8">
        <v>18</v>
      </c>
      <c r="C568" s="8"/>
      <c r="D568" s="8">
        <v>100</v>
      </c>
      <c r="E568" s="8">
        <v>21</v>
      </c>
      <c r="F568" s="8">
        <v>0</v>
      </c>
      <c r="G568" s="8">
        <v>0</v>
      </c>
      <c r="H568" s="8">
        <v>1</v>
      </c>
      <c r="I568" s="8">
        <v>0</v>
      </c>
      <c r="J568" s="8">
        <v>0</v>
      </c>
      <c r="K568" s="8">
        <v>0</v>
      </c>
      <c r="L568" s="8">
        <v>0</v>
      </c>
    </row>
    <row r="569" spans="1:12">
      <c r="A569" s="8"/>
      <c r="B569" s="8">
        <v>19</v>
      </c>
      <c r="C569" s="8"/>
      <c r="D569" s="8">
        <v>81</v>
      </c>
      <c r="E569" s="8">
        <v>48</v>
      </c>
      <c r="F569" s="8">
        <v>0</v>
      </c>
      <c r="G569" s="8">
        <v>0</v>
      </c>
      <c r="H569" s="8">
        <v>0</v>
      </c>
      <c r="I569" s="8">
        <v>0</v>
      </c>
      <c r="J569" s="8">
        <v>0</v>
      </c>
      <c r="K569" s="8">
        <v>0</v>
      </c>
      <c r="L569" s="8">
        <v>0</v>
      </c>
    </row>
    <row r="570" spans="1:12">
      <c r="A570" s="8"/>
      <c r="B570" s="8">
        <v>20</v>
      </c>
      <c r="C570" s="8"/>
      <c r="D570" s="8">
        <v>62</v>
      </c>
      <c r="E570" s="8">
        <v>0</v>
      </c>
      <c r="F570" s="8">
        <v>0</v>
      </c>
      <c r="G570" s="8">
        <v>0</v>
      </c>
      <c r="H570" s="8">
        <v>0</v>
      </c>
      <c r="I570" s="8">
        <v>0</v>
      </c>
      <c r="J570" s="8">
        <v>0</v>
      </c>
      <c r="K570" s="8">
        <v>0</v>
      </c>
      <c r="L570" s="8">
        <v>0</v>
      </c>
    </row>
    <row r="571" spans="1:12">
      <c r="A571" s="11" t="s">
        <v>684</v>
      </c>
      <c r="B571" s="11" t="s">
        <v>565</v>
      </c>
      <c r="C571" s="11">
        <v>1</v>
      </c>
      <c r="D571" s="11">
        <f t="shared" ref="D571:L571" si="131">SUM(D572:D575)</f>
        <v>47</v>
      </c>
      <c r="E571" s="11">
        <f t="shared" si="131"/>
        <v>5</v>
      </c>
      <c r="F571" s="11">
        <f t="shared" si="131"/>
        <v>3</v>
      </c>
      <c r="G571" s="11">
        <f t="shared" si="131"/>
        <v>12</v>
      </c>
      <c r="H571" s="11">
        <f t="shared" si="131"/>
        <v>1</v>
      </c>
      <c r="I571" s="11">
        <f t="shared" si="131"/>
        <v>3</v>
      </c>
      <c r="J571" s="11">
        <f t="shared" si="131"/>
        <v>0</v>
      </c>
      <c r="K571" s="11">
        <f t="shared" si="131"/>
        <v>0</v>
      </c>
      <c r="L571" s="11">
        <f t="shared" si="131"/>
        <v>0</v>
      </c>
    </row>
    <row r="572" spans="1:12">
      <c r="A572" s="8"/>
      <c r="B572" s="8">
        <v>14</v>
      </c>
      <c r="C572" s="8"/>
      <c r="D572" s="8">
        <v>0</v>
      </c>
      <c r="E572" s="8">
        <v>0</v>
      </c>
      <c r="F572" s="8">
        <v>3</v>
      </c>
      <c r="G572" s="8">
        <v>12</v>
      </c>
      <c r="H572" s="8">
        <v>1</v>
      </c>
      <c r="I572" s="8">
        <v>3</v>
      </c>
      <c r="J572" s="8">
        <v>0</v>
      </c>
      <c r="K572" s="8">
        <v>0</v>
      </c>
      <c r="L572" s="8">
        <v>0</v>
      </c>
    </row>
    <row r="573" spans="1:12">
      <c r="A573" s="8"/>
      <c r="B573" s="8">
        <v>18</v>
      </c>
      <c r="C573" s="8"/>
      <c r="D573" s="8">
        <v>15</v>
      </c>
      <c r="E573" s="8">
        <v>0</v>
      </c>
      <c r="F573" s="8">
        <v>0</v>
      </c>
      <c r="G573" s="8">
        <v>0</v>
      </c>
      <c r="H573" s="8">
        <v>0</v>
      </c>
      <c r="I573" s="8">
        <v>0</v>
      </c>
      <c r="J573" s="8">
        <v>0</v>
      </c>
      <c r="K573" s="8">
        <v>0</v>
      </c>
      <c r="L573" s="8">
        <v>0</v>
      </c>
    </row>
    <row r="574" spans="1:12">
      <c r="A574" s="8"/>
      <c r="B574" s="8">
        <v>19</v>
      </c>
      <c r="C574" s="8"/>
      <c r="D574" s="8">
        <v>24</v>
      </c>
      <c r="E574" s="8">
        <v>5</v>
      </c>
      <c r="F574" s="8">
        <v>0</v>
      </c>
      <c r="G574" s="8">
        <v>0</v>
      </c>
      <c r="H574" s="8">
        <v>0</v>
      </c>
      <c r="I574" s="8">
        <v>0</v>
      </c>
      <c r="J574" s="8">
        <v>0</v>
      </c>
      <c r="K574" s="8">
        <v>0</v>
      </c>
      <c r="L574" s="8">
        <v>0</v>
      </c>
    </row>
    <row r="575" spans="1:12">
      <c r="A575" s="8"/>
      <c r="B575" s="8">
        <v>20</v>
      </c>
      <c r="C575" s="8"/>
      <c r="D575" s="8">
        <v>8</v>
      </c>
      <c r="E575" s="8">
        <v>0</v>
      </c>
      <c r="F575" s="8">
        <v>0</v>
      </c>
      <c r="G575" s="8">
        <v>0</v>
      </c>
      <c r="H575" s="8">
        <v>0</v>
      </c>
      <c r="I575" s="8">
        <v>0</v>
      </c>
      <c r="J575" s="8">
        <v>0</v>
      </c>
      <c r="K575" s="8">
        <v>0</v>
      </c>
      <c r="L575" s="8">
        <v>0</v>
      </c>
    </row>
    <row r="576" spans="1:12">
      <c r="A576" s="11" t="s">
        <v>685</v>
      </c>
      <c r="B576" s="11" t="s">
        <v>565</v>
      </c>
      <c r="C576" s="11">
        <v>1</v>
      </c>
      <c r="D576" s="11">
        <f t="shared" ref="D576:L576" si="132">SUM(D577:D578)</f>
        <v>4</v>
      </c>
      <c r="E576" s="11">
        <f t="shared" si="132"/>
        <v>0</v>
      </c>
      <c r="F576" s="11">
        <f t="shared" si="132"/>
        <v>0</v>
      </c>
      <c r="G576" s="11">
        <f t="shared" si="132"/>
        <v>1</v>
      </c>
      <c r="H576" s="11">
        <f t="shared" si="132"/>
        <v>2</v>
      </c>
      <c r="I576" s="11">
        <f t="shared" si="132"/>
        <v>0</v>
      </c>
      <c r="J576" s="11">
        <f t="shared" si="132"/>
        <v>0</v>
      </c>
      <c r="K576" s="11">
        <f t="shared" si="132"/>
        <v>0</v>
      </c>
      <c r="L576" s="11">
        <f t="shared" si="132"/>
        <v>0</v>
      </c>
    </row>
    <row r="577" spans="1:12">
      <c r="A577" s="8"/>
      <c r="B577" s="8">
        <v>15</v>
      </c>
      <c r="C577" s="8"/>
      <c r="D577" s="8">
        <v>0</v>
      </c>
      <c r="E577" s="8">
        <v>0</v>
      </c>
      <c r="F577" s="8">
        <v>0</v>
      </c>
      <c r="G577" s="8">
        <v>1</v>
      </c>
      <c r="H577" s="8">
        <v>2</v>
      </c>
      <c r="I577" s="8">
        <v>0</v>
      </c>
      <c r="J577" s="8">
        <v>0</v>
      </c>
      <c r="K577" s="8">
        <v>0</v>
      </c>
      <c r="L577" s="8">
        <v>0</v>
      </c>
    </row>
    <row r="578" spans="1:12">
      <c r="A578" s="8"/>
      <c r="B578" s="8">
        <v>19</v>
      </c>
      <c r="C578" s="8"/>
      <c r="D578" s="8">
        <v>4</v>
      </c>
      <c r="E578" s="8">
        <v>0</v>
      </c>
      <c r="F578" s="8">
        <v>0</v>
      </c>
      <c r="G578" s="8">
        <v>0</v>
      </c>
      <c r="H578" s="8">
        <v>0</v>
      </c>
      <c r="I578" s="8">
        <v>0</v>
      </c>
      <c r="J578" s="8">
        <v>0</v>
      </c>
      <c r="K578" s="8">
        <v>0</v>
      </c>
      <c r="L578" s="8">
        <v>0</v>
      </c>
    </row>
    <row r="579" spans="1:12">
      <c r="A579" s="11" t="s">
        <v>686</v>
      </c>
      <c r="B579" s="11" t="s">
        <v>565</v>
      </c>
      <c r="C579" s="11">
        <v>1</v>
      </c>
      <c r="D579" s="11">
        <f t="shared" ref="D579:L579" si="133">SUM(D580:D583)</f>
        <v>5</v>
      </c>
      <c r="E579" s="11">
        <f t="shared" si="133"/>
        <v>5</v>
      </c>
      <c r="F579" s="11">
        <f t="shared" si="133"/>
        <v>11</v>
      </c>
      <c r="G579" s="11">
        <f t="shared" si="133"/>
        <v>18</v>
      </c>
      <c r="H579" s="11">
        <f t="shared" si="133"/>
        <v>12</v>
      </c>
      <c r="I579" s="11">
        <f t="shared" si="133"/>
        <v>0</v>
      </c>
      <c r="J579" s="11">
        <f t="shared" si="133"/>
        <v>0</v>
      </c>
      <c r="K579" s="11">
        <f t="shared" si="133"/>
        <v>0</v>
      </c>
      <c r="L579" s="11">
        <f t="shared" si="133"/>
        <v>0</v>
      </c>
    </row>
    <row r="580" spans="1:12">
      <c r="A580" s="8"/>
      <c r="B580" s="8">
        <v>14</v>
      </c>
      <c r="C580" s="8"/>
      <c r="D580" s="8">
        <v>0</v>
      </c>
      <c r="E580" s="8">
        <v>0</v>
      </c>
      <c r="F580" s="8">
        <v>0</v>
      </c>
      <c r="G580" s="8">
        <v>3</v>
      </c>
      <c r="H580" s="8">
        <v>12</v>
      </c>
      <c r="I580" s="8">
        <v>0</v>
      </c>
      <c r="J580" s="8">
        <v>0</v>
      </c>
      <c r="K580" s="8">
        <v>0</v>
      </c>
      <c r="L580" s="8">
        <v>0</v>
      </c>
    </row>
    <row r="581" spans="1:12">
      <c r="A581" s="8"/>
      <c r="B581" s="8">
        <v>15</v>
      </c>
      <c r="C581" s="8"/>
      <c r="D581" s="8">
        <v>0</v>
      </c>
      <c r="E581" s="8">
        <v>1</v>
      </c>
      <c r="F581" s="8">
        <v>6</v>
      </c>
      <c r="G581" s="8">
        <v>15</v>
      </c>
      <c r="H581" s="8">
        <v>0</v>
      </c>
      <c r="I581" s="8">
        <v>0</v>
      </c>
      <c r="J581" s="8">
        <v>0</v>
      </c>
      <c r="K581" s="8">
        <v>0</v>
      </c>
      <c r="L581" s="8">
        <v>0</v>
      </c>
    </row>
    <row r="582" spans="1:12">
      <c r="A582" s="8"/>
      <c r="B582" s="8">
        <v>18</v>
      </c>
      <c r="C582" s="8"/>
      <c r="D582" s="8">
        <v>4</v>
      </c>
      <c r="E582" s="8">
        <v>0</v>
      </c>
      <c r="F582" s="8">
        <v>0</v>
      </c>
      <c r="G582" s="8">
        <v>0</v>
      </c>
      <c r="H582" s="8">
        <v>0</v>
      </c>
      <c r="I582" s="8">
        <v>0</v>
      </c>
      <c r="J582" s="8">
        <v>0</v>
      </c>
      <c r="K582" s="8">
        <v>0</v>
      </c>
      <c r="L582" s="8">
        <v>0</v>
      </c>
    </row>
    <row r="583" spans="1:12">
      <c r="A583" s="8"/>
      <c r="B583" s="8">
        <v>19</v>
      </c>
      <c r="C583" s="8"/>
      <c r="D583" s="8">
        <v>1</v>
      </c>
      <c r="E583" s="8">
        <v>4</v>
      </c>
      <c r="F583" s="8">
        <v>5</v>
      </c>
      <c r="G583" s="8">
        <v>0</v>
      </c>
      <c r="H583" s="8">
        <v>0</v>
      </c>
      <c r="I583" s="8">
        <v>0</v>
      </c>
      <c r="J583" s="8">
        <v>0</v>
      </c>
      <c r="K583" s="8">
        <v>0</v>
      </c>
      <c r="L583" s="8">
        <v>0</v>
      </c>
    </row>
    <row r="584" spans="1:12">
      <c r="A584" s="11" t="s">
        <v>688</v>
      </c>
      <c r="B584" s="11" t="s">
        <v>565</v>
      </c>
      <c r="C584" s="11">
        <v>3</v>
      </c>
      <c r="D584" s="11">
        <f t="shared" ref="D584:L584" si="134">SUM(D585:D588)</f>
        <v>3</v>
      </c>
      <c r="E584" s="11">
        <f t="shared" si="134"/>
        <v>15</v>
      </c>
      <c r="F584" s="11">
        <f t="shared" si="134"/>
        <v>1</v>
      </c>
      <c r="G584" s="11">
        <f t="shared" si="134"/>
        <v>17</v>
      </c>
      <c r="H584" s="11">
        <f t="shared" si="134"/>
        <v>3</v>
      </c>
      <c r="I584" s="11">
        <f t="shared" si="134"/>
        <v>2</v>
      </c>
      <c r="J584" s="11">
        <f t="shared" si="134"/>
        <v>0</v>
      </c>
      <c r="K584" s="11">
        <f t="shared" si="134"/>
        <v>0</v>
      </c>
      <c r="L584" s="11">
        <f t="shared" si="134"/>
        <v>0</v>
      </c>
    </row>
    <row r="585" spans="1:12">
      <c r="A585" s="8"/>
      <c r="B585" s="8">
        <v>12</v>
      </c>
      <c r="C585" s="8"/>
      <c r="D585" s="8">
        <v>0</v>
      </c>
      <c r="E585" s="8">
        <v>0</v>
      </c>
      <c r="F585" s="8">
        <v>0</v>
      </c>
      <c r="G585" s="8">
        <v>0</v>
      </c>
      <c r="H585" s="8">
        <v>0</v>
      </c>
      <c r="I585" s="8">
        <v>2</v>
      </c>
      <c r="J585" s="8">
        <v>0</v>
      </c>
      <c r="K585" s="8">
        <v>0</v>
      </c>
      <c r="L585" s="8">
        <v>0</v>
      </c>
    </row>
    <row r="586" spans="1:12">
      <c r="A586" s="8"/>
      <c r="B586" s="8">
        <v>13</v>
      </c>
      <c r="C586" s="8"/>
      <c r="D586" s="8">
        <v>2</v>
      </c>
      <c r="E586" s="8">
        <v>4</v>
      </c>
      <c r="F586" s="8">
        <v>0</v>
      </c>
      <c r="G586" s="8">
        <v>13</v>
      </c>
      <c r="H586" s="8">
        <v>3</v>
      </c>
      <c r="I586" s="8">
        <v>0</v>
      </c>
      <c r="J586" s="8">
        <v>0</v>
      </c>
      <c r="K586" s="8">
        <v>0</v>
      </c>
      <c r="L586" s="8">
        <v>0</v>
      </c>
    </row>
    <row r="587" spans="1:12">
      <c r="A587" s="8"/>
      <c r="B587" s="8">
        <v>14</v>
      </c>
      <c r="C587" s="8"/>
      <c r="D587" s="8">
        <v>0</v>
      </c>
      <c r="E587" s="8">
        <v>4</v>
      </c>
      <c r="F587" s="8">
        <v>0</v>
      </c>
      <c r="G587" s="8">
        <v>4</v>
      </c>
      <c r="H587" s="8">
        <v>0</v>
      </c>
      <c r="I587" s="8">
        <v>0</v>
      </c>
      <c r="J587" s="8">
        <v>0</v>
      </c>
      <c r="K587" s="8">
        <v>0</v>
      </c>
      <c r="L587" s="8">
        <v>0</v>
      </c>
    </row>
    <row r="588" spans="1:12">
      <c r="A588" s="8" t="s">
        <v>1006</v>
      </c>
      <c r="B588" s="8">
        <v>15</v>
      </c>
      <c r="C588" s="8"/>
      <c r="D588" s="8">
        <v>1</v>
      </c>
      <c r="E588" s="8">
        <v>7</v>
      </c>
      <c r="F588" s="8">
        <v>1</v>
      </c>
      <c r="G588" s="8">
        <v>0</v>
      </c>
      <c r="H588" s="8">
        <v>0</v>
      </c>
      <c r="I588" s="8">
        <v>0</v>
      </c>
      <c r="J588" s="8">
        <v>0</v>
      </c>
      <c r="K588" s="8">
        <v>0</v>
      </c>
      <c r="L588" s="8">
        <v>0</v>
      </c>
    </row>
    <row r="589" spans="1:12">
      <c r="A589" s="11" t="s">
        <v>689</v>
      </c>
      <c r="B589" s="11" t="s">
        <v>565</v>
      </c>
      <c r="C589" s="11">
        <v>3</v>
      </c>
      <c r="D589" s="11">
        <f t="shared" ref="D589:L589" si="135">SUM(D590:D593)</f>
        <v>1</v>
      </c>
      <c r="E589" s="11">
        <f t="shared" si="135"/>
        <v>4</v>
      </c>
      <c r="F589" s="11">
        <f t="shared" si="135"/>
        <v>8</v>
      </c>
      <c r="G589" s="11">
        <f t="shared" si="135"/>
        <v>14</v>
      </c>
      <c r="H589" s="11">
        <f t="shared" si="135"/>
        <v>5</v>
      </c>
      <c r="I589" s="11">
        <f t="shared" si="135"/>
        <v>1</v>
      </c>
      <c r="J589" s="11">
        <f t="shared" si="135"/>
        <v>0</v>
      </c>
      <c r="K589" s="11">
        <f t="shared" si="135"/>
        <v>0</v>
      </c>
      <c r="L589" s="11">
        <f t="shared" si="135"/>
        <v>0</v>
      </c>
    </row>
    <row r="590" spans="1:12">
      <c r="A590" s="8"/>
      <c r="B590" s="8">
        <v>13</v>
      </c>
      <c r="C590" s="8"/>
      <c r="D590" s="8">
        <v>0</v>
      </c>
      <c r="E590" s="8">
        <v>0</v>
      </c>
      <c r="F590" s="8">
        <v>0</v>
      </c>
      <c r="G590" s="8">
        <v>1</v>
      </c>
      <c r="H590" s="8">
        <v>0</v>
      </c>
      <c r="I590" s="8">
        <v>0</v>
      </c>
      <c r="J590" s="8">
        <v>0</v>
      </c>
      <c r="K590" s="8">
        <v>0</v>
      </c>
      <c r="L590" s="8">
        <v>0</v>
      </c>
    </row>
    <row r="591" spans="1:12">
      <c r="A591" s="8" t="s">
        <v>1006</v>
      </c>
      <c r="B591" s="8">
        <v>15</v>
      </c>
      <c r="C591" s="8"/>
      <c r="D591" s="8">
        <v>1</v>
      </c>
      <c r="E591" s="8">
        <v>0</v>
      </c>
      <c r="F591" s="8">
        <v>5</v>
      </c>
      <c r="G591" s="8">
        <v>12</v>
      </c>
      <c r="H591" s="8">
        <v>5</v>
      </c>
      <c r="I591" s="8">
        <v>1</v>
      </c>
      <c r="J591" s="8">
        <v>0</v>
      </c>
      <c r="K591" s="8">
        <v>0</v>
      </c>
      <c r="L591" s="8">
        <v>0</v>
      </c>
    </row>
    <row r="592" spans="1:12">
      <c r="A592" s="8"/>
      <c r="B592" s="8">
        <v>16</v>
      </c>
      <c r="C592" s="8"/>
      <c r="D592" s="8">
        <v>0</v>
      </c>
      <c r="E592" s="8">
        <v>0</v>
      </c>
      <c r="F592" s="8">
        <v>0</v>
      </c>
      <c r="G592" s="8">
        <v>1</v>
      </c>
      <c r="H592" s="8">
        <v>0</v>
      </c>
      <c r="I592" s="8">
        <v>0</v>
      </c>
      <c r="J592" s="8">
        <v>0</v>
      </c>
      <c r="K592" s="8">
        <v>0</v>
      </c>
      <c r="L592" s="8">
        <v>0</v>
      </c>
    </row>
    <row r="593" spans="1:12">
      <c r="A593" s="8"/>
      <c r="B593" s="8">
        <v>17</v>
      </c>
      <c r="C593" s="8"/>
      <c r="D593" s="8">
        <v>0</v>
      </c>
      <c r="E593" s="8">
        <v>4</v>
      </c>
      <c r="F593" s="8">
        <v>3</v>
      </c>
      <c r="G593" s="8">
        <v>0</v>
      </c>
      <c r="H593" s="8">
        <v>0</v>
      </c>
      <c r="I593" s="8">
        <v>0</v>
      </c>
      <c r="J593" s="8">
        <v>0</v>
      </c>
      <c r="K593" s="8">
        <v>0</v>
      </c>
      <c r="L593" s="8">
        <v>0</v>
      </c>
    </row>
    <row r="594" spans="1:12">
      <c r="A594" s="11" t="s">
        <v>690</v>
      </c>
      <c r="B594" s="11" t="s">
        <v>565</v>
      </c>
      <c r="C594" s="11">
        <v>3</v>
      </c>
      <c r="D594" s="11">
        <f t="shared" ref="D594:L594" si="136">SUM(D595:D597)</f>
        <v>11</v>
      </c>
      <c r="E594" s="11">
        <f t="shared" si="136"/>
        <v>0</v>
      </c>
      <c r="F594" s="11">
        <f t="shared" si="136"/>
        <v>0</v>
      </c>
      <c r="G594" s="11">
        <f t="shared" si="136"/>
        <v>0</v>
      </c>
      <c r="H594" s="11">
        <f t="shared" si="136"/>
        <v>2</v>
      </c>
      <c r="I594" s="11">
        <f t="shared" si="136"/>
        <v>1</v>
      </c>
      <c r="J594" s="11">
        <f t="shared" si="136"/>
        <v>0</v>
      </c>
      <c r="K594" s="11">
        <f t="shared" si="136"/>
        <v>0</v>
      </c>
      <c r="L594" s="11">
        <f t="shared" si="136"/>
        <v>0</v>
      </c>
    </row>
    <row r="595" spans="1:12">
      <c r="A595" s="8"/>
      <c r="B595" s="8">
        <v>14</v>
      </c>
      <c r="C595" s="8"/>
      <c r="D595" s="8">
        <v>0</v>
      </c>
      <c r="E595" s="8">
        <v>0</v>
      </c>
      <c r="F595" s="8">
        <v>0</v>
      </c>
      <c r="G595" s="8">
        <v>0</v>
      </c>
      <c r="H595" s="8">
        <v>1</v>
      </c>
      <c r="I595" s="8">
        <v>1</v>
      </c>
      <c r="J595" s="8">
        <v>0</v>
      </c>
      <c r="K595" s="8">
        <v>0</v>
      </c>
      <c r="L595" s="8">
        <v>0</v>
      </c>
    </row>
    <row r="596" spans="1:12">
      <c r="A596" s="8"/>
      <c r="B596" s="8">
        <v>15</v>
      </c>
      <c r="C596" s="8"/>
      <c r="D596" s="8">
        <v>0</v>
      </c>
      <c r="E596" s="8">
        <v>0</v>
      </c>
      <c r="F596" s="8">
        <v>0</v>
      </c>
      <c r="G596" s="8">
        <v>0</v>
      </c>
      <c r="H596" s="8">
        <v>1</v>
      </c>
      <c r="I596" s="8">
        <v>0</v>
      </c>
      <c r="J596" s="8">
        <v>0</v>
      </c>
      <c r="K596" s="8">
        <v>0</v>
      </c>
      <c r="L596" s="8">
        <v>0</v>
      </c>
    </row>
    <row r="597" spans="1:12">
      <c r="A597" s="8"/>
      <c r="B597" s="8">
        <v>17</v>
      </c>
      <c r="C597" s="8"/>
      <c r="D597" s="8">
        <v>11</v>
      </c>
      <c r="E597" s="8">
        <v>0</v>
      </c>
      <c r="F597" s="8">
        <v>0</v>
      </c>
      <c r="G597" s="8">
        <v>0</v>
      </c>
      <c r="H597" s="8">
        <v>0</v>
      </c>
      <c r="I597" s="8">
        <v>0</v>
      </c>
      <c r="J597" s="8">
        <v>0</v>
      </c>
      <c r="K597" s="8">
        <v>0</v>
      </c>
      <c r="L597" s="8">
        <v>0</v>
      </c>
    </row>
    <row r="598" spans="1:12">
      <c r="A598" s="11" t="s">
        <v>948</v>
      </c>
      <c r="B598" s="11" t="s">
        <v>565</v>
      </c>
      <c r="C598" s="11">
        <v>3</v>
      </c>
      <c r="D598" s="11">
        <f t="shared" ref="D598:L598" si="137">SUM(D599:D600)</f>
        <v>6</v>
      </c>
      <c r="E598" s="11">
        <f t="shared" si="137"/>
        <v>0</v>
      </c>
      <c r="F598" s="11">
        <f t="shared" si="137"/>
        <v>0</v>
      </c>
      <c r="G598" s="11">
        <f t="shared" si="137"/>
        <v>0</v>
      </c>
      <c r="H598" s="11">
        <f t="shared" si="137"/>
        <v>0</v>
      </c>
      <c r="I598" s="11">
        <f t="shared" si="137"/>
        <v>0</v>
      </c>
      <c r="J598" s="11">
        <f t="shared" si="137"/>
        <v>0</v>
      </c>
      <c r="K598" s="11">
        <f t="shared" si="137"/>
        <v>0</v>
      </c>
      <c r="L598" s="11">
        <f t="shared" si="137"/>
        <v>0</v>
      </c>
    </row>
    <row r="599" spans="1:12">
      <c r="A599" s="8"/>
      <c r="B599" s="8">
        <v>17</v>
      </c>
      <c r="C599" s="8"/>
      <c r="D599" s="8">
        <v>3</v>
      </c>
      <c r="E599" s="8">
        <v>0</v>
      </c>
      <c r="F599" s="8">
        <v>0</v>
      </c>
      <c r="G599" s="8">
        <v>0</v>
      </c>
      <c r="H599" s="8">
        <v>0</v>
      </c>
      <c r="I599" s="8">
        <v>0</v>
      </c>
      <c r="J599" s="8">
        <v>0</v>
      </c>
      <c r="K599" s="8">
        <v>0</v>
      </c>
      <c r="L599" s="8">
        <v>0</v>
      </c>
    </row>
    <row r="600" spans="1:12">
      <c r="A600" s="8"/>
      <c r="B600" s="8">
        <v>20</v>
      </c>
      <c r="C600" s="8"/>
      <c r="D600" s="8">
        <v>3</v>
      </c>
      <c r="E600" s="8">
        <v>0</v>
      </c>
      <c r="F600" s="8">
        <v>0</v>
      </c>
      <c r="G600" s="8">
        <v>0</v>
      </c>
      <c r="H600" s="8">
        <v>0</v>
      </c>
      <c r="I600" s="8">
        <v>0</v>
      </c>
      <c r="J600" s="8">
        <v>0</v>
      </c>
      <c r="K600" s="8">
        <v>0</v>
      </c>
      <c r="L600" s="8">
        <v>0</v>
      </c>
    </row>
    <row r="601" spans="1:12">
      <c r="A601" s="11" t="s">
        <v>863</v>
      </c>
      <c r="B601" s="11" t="s">
        <v>565</v>
      </c>
      <c r="C601" s="11">
        <v>3</v>
      </c>
      <c r="D601" s="11">
        <f t="shared" ref="D601:L601" si="138">SUM(D602)</f>
        <v>0</v>
      </c>
      <c r="E601" s="11">
        <f t="shared" si="138"/>
        <v>1</v>
      </c>
      <c r="F601" s="11">
        <f t="shared" si="138"/>
        <v>0</v>
      </c>
      <c r="G601" s="11">
        <f t="shared" si="138"/>
        <v>0</v>
      </c>
      <c r="H601" s="11">
        <f t="shared" si="138"/>
        <v>0</v>
      </c>
      <c r="I601" s="11">
        <f t="shared" si="138"/>
        <v>0</v>
      </c>
      <c r="J601" s="11">
        <f t="shared" si="138"/>
        <v>0</v>
      </c>
      <c r="K601" s="11">
        <f t="shared" si="138"/>
        <v>0</v>
      </c>
      <c r="L601" s="11">
        <f t="shared" si="138"/>
        <v>0</v>
      </c>
    </row>
    <row r="602" spans="1:12">
      <c r="A602" s="8"/>
      <c r="B602" s="8">
        <v>13</v>
      </c>
      <c r="C602" s="8"/>
      <c r="D602" s="8">
        <v>0</v>
      </c>
      <c r="E602" s="8">
        <v>1</v>
      </c>
      <c r="F602" s="8">
        <v>0</v>
      </c>
      <c r="G602" s="8">
        <v>0</v>
      </c>
      <c r="H602" s="8">
        <v>0</v>
      </c>
      <c r="I602" s="8">
        <v>0</v>
      </c>
      <c r="J602" s="8">
        <v>0</v>
      </c>
      <c r="K602" s="8">
        <v>0</v>
      </c>
      <c r="L602" s="8">
        <v>0</v>
      </c>
    </row>
    <row r="603" spans="1:12">
      <c r="A603" s="11" t="s">
        <v>691</v>
      </c>
      <c r="B603" s="11" t="s">
        <v>565</v>
      </c>
      <c r="C603" s="11">
        <v>3</v>
      </c>
      <c r="D603" s="11">
        <f t="shared" ref="D603:L603" si="139">SUM(D604:D605)</f>
        <v>2</v>
      </c>
      <c r="E603" s="11">
        <f t="shared" si="139"/>
        <v>14</v>
      </c>
      <c r="F603" s="11">
        <f t="shared" si="139"/>
        <v>55</v>
      </c>
      <c r="G603" s="11">
        <f t="shared" si="139"/>
        <v>8</v>
      </c>
      <c r="H603" s="11">
        <f t="shared" si="139"/>
        <v>0</v>
      </c>
      <c r="I603" s="11">
        <f t="shared" si="139"/>
        <v>0</v>
      </c>
      <c r="J603" s="11">
        <f t="shared" si="139"/>
        <v>0</v>
      </c>
      <c r="K603" s="11">
        <f t="shared" si="139"/>
        <v>0</v>
      </c>
      <c r="L603" s="11">
        <f t="shared" si="139"/>
        <v>0</v>
      </c>
    </row>
    <row r="604" spans="1:12">
      <c r="A604" s="8"/>
      <c r="B604" s="8">
        <v>15</v>
      </c>
      <c r="C604" s="8"/>
      <c r="D604" s="8">
        <v>0</v>
      </c>
      <c r="E604" s="8">
        <v>0</v>
      </c>
      <c r="F604" s="8">
        <v>28</v>
      </c>
      <c r="G604" s="8">
        <v>8</v>
      </c>
      <c r="H604" s="8">
        <v>0</v>
      </c>
      <c r="I604" s="8">
        <v>0</v>
      </c>
      <c r="J604" s="8">
        <v>0</v>
      </c>
      <c r="K604" s="8">
        <v>0</v>
      </c>
      <c r="L604" s="8">
        <v>0</v>
      </c>
    </row>
    <row r="605" spans="1:12">
      <c r="A605" s="8"/>
      <c r="B605" s="8">
        <v>16</v>
      </c>
      <c r="C605" s="8"/>
      <c r="D605" s="8">
        <v>2</v>
      </c>
      <c r="E605" s="8">
        <v>14</v>
      </c>
      <c r="F605" s="8">
        <v>27</v>
      </c>
      <c r="G605" s="8">
        <v>0</v>
      </c>
      <c r="H605" s="8">
        <v>0</v>
      </c>
      <c r="I605" s="8">
        <v>0</v>
      </c>
      <c r="J605" s="8">
        <v>0</v>
      </c>
      <c r="K605" s="8">
        <v>0</v>
      </c>
      <c r="L605" s="8">
        <v>0</v>
      </c>
    </row>
    <row r="606" spans="1:12">
      <c r="A606" s="11" t="s">
        <v>692</v>
      </c>
      <c r="B606" s="11" t="s">
        <v>565</v>
      </c>
      <c r="C606" s="11">
        <v>2</v>
      </c>
      <c r="D606" s="11">
        <f t="shared" ref="D606:L606" si="140">SUM(D607:D612)</f>
        <v>61</v>
      </c>
      <c r="E606" s="11">
        <f t="shared" si="140"/>
        <v>55</v>
      </c>
      <c r="F606" s="11">
        <f t="shared" si="140"/>
        <v>62</v>
      </c>
      <c r="G606" s="11">
        <f t="shared" si="140"/>
        <v>9</v>
      </c>
      <c r="H606" s="11">
        <f t="shared" si="140"/>
        <v>2</v>
      </c>
      <c r="I606" s="11">
        <f t="shared" si="140"/>
        <v>11</v>
      </c>
      <c r="J606" s="11">
        <f t="shared" si="140"/>
        <v>17</v>
      </c>
      <c r="K606" s="11">
        <f t="shared" si="140"/>
        <v>8</v>
      </c>
      <c r="L606" s="11">
        <f t="shared" si="140"/>
        <v>0</v>
      </c>
    </row>
    <row r="607" spans="1:12">
      <c r="A607" s="8"/>
      <c r="B607" s="8">
        <v>9</v>
      </c>
      <c r="C607" s="8"/>
      <c r="D607" s="8">
        <v>0</v>
      </c>
      <c r="E607" s="8">
        <v>0</v>
      </c>
      <c r="F607" s="8">
        <v>0</v>
      </c>
      <c r="G607" s="8">
        <v>0</v>
      </c>
      <c r="H607" s="8">
        <v>0</v>
      </c>
      <c r="I607" s="8">
        <v>0</v>
      </c>
      <c r="J607" s="8">
        <v>9</v>
      </c>
      <c r="K607" s="8">
        <v>6</v>
      </c>
      <c r="L607" s="8">
        <v>0</v>
      </c>
    </row>
    <row r="608" spans="1:12">
      <c r="A608" s="8"/>
      <c r="B608" s="8">
        <v>12</v>
      </c>
      <c r="C608" s="8"/>
      <c r="D608" s="8">
        <v>0</v>
      </c>
      <c r="E608" s="8">
        <v>0</v>
      </c>
      <c r="F608" s="8">
        <v>0</v>
      </c>
      <c r="G608" s="8">
        <v>0</v>
      </c>
      <c r="H608" s="8">
        <v>0</v>
      </c>
      <c r="I608" s="8">
        <v>0</v>
      </c>
      <c r="J608" s="8">
        <v>4</v>
      </c>
      <c r="K608" s="8">
        <v>2</v>
      </c>
      <c r="L608" s="8">
        <v>0</v>
      </c>
    </row>
    <row r="609" spans="1:12">
      <c r="A609" s="8"/>
      <c r="B609" s="8">
        <v>13</v>
      </c>
      <c r="C609" s="8"/>
      <c r="D609" s="8">
        <v>0</v>
      </c>
      <c r="E609" s="8">
        <v>0</v>
      </c>
      <c r="F609" s="8">
        <v>0</v>
      </c>
      <c r="G609" s="8">
        <v>0</v>
      </c>
      <c r="H609" s="8">
        <v>1</v>
      </c>
      <c r="I609" s="8">
        <v>0</v>
      </c>
      <c r="J609" s="8">
        <v>0</v>
      </c>
      <c r="K609" s="8">
        <v>0</v>
      </c>
      <c r="L609" s="8">
        <v>0</v>
      </c>
    </row>
    <row r="610" spans="1:12">
      <c r="A610" s="8" t="s">
        <v>1030</v>
      </c>
      <c r="B610" s="8">
        <v>14</v>
      </c>
      <c r="C610" s="8"/>
      <c r="D610" s="8">
        <v>0</v>
      </c>
      <c r="E610" s="8">
        <v>0</v>
      </c>
      <c r="F610" s="8">
        <v>0</v>
      </c>
      <c r="G610" s="8">
        <v>0</v>
      </c>
      <c r="H610" s="8">
        <v>1</v>
      </c>
      <c r="I610" s="8">
        <v>11</v>
      </c>
      <c r="J610" s="8">
        <v>4</v>
      </c>
      <c r="K610" s="8">
        <v>0</v>
      </c>
      <c r="L610" s="8">
        <v>0</v>
      </c>
    </row>
    <row r="611" spans="1:12">
      <c r="A611" s="8" t="s">
        <v>1024</v>
      </c>
      <c r="B611" s="8">
        <v>16</v>
      </c>
      <c r="C611" s="8"/>
      <c r="D611" s="8">
        <v>7</v>
      </c>
      <c r="E611" s="8">
        <v>11</v>
      </c>
      <c r="F611" s="8">
        <v>61</v>
      </c>
      <c r="G611" s="8">
        <v>9</v>
      </c>
      <c r="H611" s="8">
        <v>0</v>
      </c>
      <c r="I611" s="8">
        <v>0</v>
      </c>
      <c r="J611" s="8">
        <v>0</v>
      </c>
      <c r="K611" s="8">
        <v>0</v>
      </c>
      <c r="L611" s="8">
        <v>0</v>
      </c>
    </row>
    <row r="612" spans="1:12">
      <c r="A612" s="8"/>
      <c r="B612" s="8">
        <v>17</v>
      </c>
      <c r="C612" s="8"/>
      <c r="D612" s="8">
        <v>54</v>
      </c>
      <c r="E612" s="8">
        <v>44</v>
      </c>
      <c r="F612" s="8">
        <v>1</v>
      </c>
      <c r="G612" s="8">
        <v>0</v>
      </c>
      <c r="H612" s="8">
        <v>0</v>
      </c>
      <c r="I612" s="8">
        <v>0</v>
      </c>
      <c r="J612" s="8">
        <v>0</v>
      </c>
      <c r="K612" s="8">
        <v>0</v>
      </c>
      <c r="L612" s="8">
        <v>0</v>
      </c>
    </row>
    <row r="613" spans="1:12">
      <c r="A613" s="11" t="s">
        <v>864</v>
      </c>
      <c r="B613" s="11" t="s">
        <v>565</v>
      </c>
      <c r="C613" s="11">
        <v>3</v>
      </c>
      <c r="D613" s="11">
        <f t="shared" ref="D613:L613" si="141">SUM(D614:D615)</f>
        <v>20</v>
      </c>
      <c r="E613" s="11">
        <f t="shared" si="141"/>
        <v>20</v>
      </c>
      <c r="F613" s="11">
        <f t="shared" si="141"/>
        <v>22</v>
      </c>
      <c r="G613" s="11">
        <f t="shared" si="141"/>
        <v>1</v>
      </c>
      <c r="H613" s="11">
        <f t="shared" si="141"/>
        <v>0</v>
      </c>
      <c r="I613" s="11">
        <f t="shared" si="141"/>
        <v>0</v>
      </c>
      <c r="J613" s="11">
        <f t="shared" si="141"/>
        <v>0</v>
      </c>
      <c r="K613" s="11">
        <f t="shared" si="141"/>
        <v>0</v>
      </c>
      <c r="L613" s="11">
        <f t="shared" si="141"/>
        <v>0</v>
      </c>
    </row>
    <row r="614" spans="1:12">
      <c r="A614" s="8"/>
      <c r="B614" s="8">
        <v>18</v>
      </c>
      <c r="C614" s="8"/>
      <c r="D614" s="8">
        <v>0</v>
      </c>
      <c r="E614" s="8">
        <v>2</v>
      </c>
      <c r="F614" s="8">
        <v>20</v>
      </c>
      <c r="G614" s="8">
        <v>1</v>
      </c>
      <c r="H614" s="8">
        <v>0</v>
      </c>
      <c r="I614" s="8">
        <v>0</v>
      </c>
      <c r="J614" s="8">
        <v>0</v>
      </c>
      <c r="K614" s="8">
        <v>0</v>
      </c>
      <c r="L614" s="8">
        <v>0</v>
      </c>
    </row>
    <row r="615" spans="1:12">
      <c r="A615" s="8"/>
      <c r="B615" s="8">
        <v>19</v>
      </c>
      <c r="C615" s="8"/>
      <c r="D615" s="8">
        <v>20</v>
      </c>
      <c r="E615" s="8">
        <v>18</v>
      </c>
      <c r="F615" s="8">
        <v>2</v>
      </c>
      <c r="G615" s="8">
        <v>0</v>
      </c>
      <c r="H615" s="8">
        <v>0</v>
      </c>
      <c r="I615" s="8">
        <v>0</v>
      </c>
      <c r="J615" s="8">
        <v>0</v>
      </c>
      <c r="K615" s="8">
        <v>0</v>
      </c>
      <c r="L615" s="8">
        <v>0</v>
      </c>
    </row>
    <row r="616" spans="1:12">
      <c r="A616" s="11" t="s">
        <v>693</v>
      </c>
      <c r="B616" s="11" t="s">
        <v>565</v>
      </c>
      <c r="C616" s="11">
        <v>3</v>
      </c>
      <c r="D616" s="11">
        <f t="shared" ref="D616:L616" si="142">SUM(D617:D620)</f>
        <v>114</v>
      </c>
      <c r="E616" s="11">
        <f t="shared" si="142"/>
        <v>155</v>
      </c>
      <c r="F616" s="11">
        <f t="shared" si="142"/>
        <v>270</v>
      </c>
      <c r="G616" s="11">
        <f t="shared" si="142"/>
        <v>20</v>
      </c>
      <c r="H616" s="11">
        <f t="shared" si="142"/>
        <v>0</v>
      </c>
      <c r="I616" s="11">
        <f t="shared" si="142"/>
        <v>0</v>
      </c>
      <c r="J616" s="11">
        <f t="shared" si="142"/>
        <v>0</v>
      </c>
      <c r="K616" s="11">
        <f t="shared" si="142"/>
        <v>0</v>
      </c>
      <c r="L616" s="11">
        <f t="shared" si="142"/>
        <v>0</v>
      </c>
    </row>
    <row r="617" spans="1:12">
      <c r="A617" s="8" t="s">
        <v>998</v>
      </c>
      <c r="B617" s="8">
        <v>16</v>
      </c>
      <c r="C617" s="8"/>
      <c r="D617" s="8">
        <v>1</v>
      </c>
      <c r="E617" s="8">
        <v>7</v>
      </c>
      <c r="F617" s="8">
        <v>61</v>
      </c>
      <c r="G617" s="8">
        <v>3</v>
      </c>
      <c r="H617" s="8">
        <v>0</v>
      </c>
      <c r="I617" s="8">
        <v>0</v>
      </c>
      <c r="J617" s="8">
        <v>0</v>
      </c>
      <c r="K617" s="8">
        <v>0</v>
      </c>
      <c r="L617" s="8">
        <v>0</v>
      </c>
    </row>
    <row r="618" spans="1:12">
      <c r="A618" s="8" t="s">
        <v>1018</v>
      </c>
      <c r="B618" s="8">
        <v>17</v>
      </c>
      <c r="C618" s="8"/>
      <c r="D618" s="8">
        <v>1</v>
      </c>
      <c r="E618" s="8">
        <v>0</v>
      </c>
      <c r="F618" s="8">
        <v>120</v>
      </c>
      <c r="G618" s="8">
        <v>17</v>
      </c>
      <c r="H618" s="8">
        <v>0</v>
      </c>
      <c r="I618" s="8">
        <v>0</v>
      </c>
      <c r="J618" s="8">
        <v>0</v>
      </c>
      <c r="K618" s="8">
        <v>0</v>
      </c>
      <c r="L618" s="8">
        <v>0</v>
      </c>
    </row>
    <row r="619" spans="1:12">
      <c r="A619" s="8"/>
      <c r="B619" s="8">
        <v>18</v>
      </c>
      <c r="C619" s="8"/>
      <c r="D619" s="8">
        <v>15</v>
      </c>
      <c r="E619" s="8">
        <v>57</v>
      </c>
      <c r="F619" s="8">
        <v>80</v>
      </c>
      <c r="G619" s="8">
        <v>0</v>
      </c>
      <c r="H619" s="8">
        <v>0</v>
      </c>
      <c r="I619" s="8">
        <v>0</v>
      </c>
      <c r="J619" s="8">
        <v>0</v>
      </c>
      <c r="K619" s="8">
        <v>0</v>
      </c>
      <c r="L619" s="8">
        <v>0</v>
      </c>
    </row>
    <row r="620" spans="1:12">
      <c r="A620" s="8"/>
      <c r="B620" s="8">
        <v>19</v>
      </c>
      <c r="C620" s="8"/>
      <c r="D620" s="8">
        <v>97</v>
      </c>
      <c r="E620" s="8">
        <v>91</v>
      </c>
      <c r="F620" s="8">
        <v>9</v>
      </c>
      <c r="G620" s="8">
        <v>0</v>
      </c>
      <c r="H620" s="8">
        <v>0</v>
      </c>
      <c r="I620" s="8">
        <v>0</v>
      </c>
      <c r="J620" s="8">
        <v>0</v>
      </c>
      <c r="K620" s="8">
        <v>0</v>
      </c>
      <c r="L620" s="8">
        <v>0</v>
      </c>
    </row>
    <row r="621" spans="1:12">
      <c r="A621" s="11" t="s">
        <v>694</v>
      </c>
      <c r="B621" s="11" t="s">
        <v>565</v>
      </c>
      <c r="C621" s="11">
        <v>1</v>
      </c>
      <c r="D621" s="11">
        <f t="shared" ref="D621:L621" si="143">SUM(D622:D625)</f>
        <v>0</v>
      </c>
      <c r="E621" s="11">
        <f t="shared" si="143"/>
        <v>0</v>
      </c>
      <c r="F621" s="11">
        <f t="shared" si="143"/>
        <v>1</v>
      </c>
      <c r="G621" s="11">
        <f t="shared" si="143"/>
        <v>7</v>
      </c>
      <c r="H621" s="11">
        <f t="shared" si="143"/>
        <v>11</v>
      </c>
      <c r="I621" s="11">
        <f t="shared" si="143"/>
        <v>25</v>
      </c>
      <c r="J621" s="11">
        <f t="shared" si="143"/>
        <v>0</v>
      </c>
      <c r="K621" s="11">
        <f t="shared" si="143"/>
        <v>3</v>
      </c>
      <c r="L621" s="11">
        <f t="shared" si="143"/>
        <v>1</v>
      </c>
    </row>
    <row r="622" spans="1:12">
      <c r="A622" s="8" t="s">
        <v>1052</v>
      </c>
      <c r="B622" s="8">
        <v>14</v>
      </c>
      <c r="C622" s="8"/>
      <c r="D622" s="8">
        <v>0</v>
      </c>
      <c r="E622" s="8">
        <v>0</v>
      </c>
      <c r="F622" s="8">
        <v>0</v>
      </c>
      <c r="G622" s="8">
        <v>0</v>
      </c>
      <c r="H622" s="8">
        <v>0</v>
      </c>
      <c r="I622" s="8">
        <v>0</v>
      </c>
      <c r="J622" s="8">
        <v>0</v>
      </c>
      <c r="K622" s="8">
        <v>3</v>
      </c>
      <c r="L622" s="8">
        <v>1</v>
      </c>
    </row>
    <row r="623" spans="1:12">
      <c r="A623" s="8"/>
      <c r="B623" s="8">
        <v>15</v>
      </c>
      <c r="C623" s="8"/>
      <c r="D623" s="8">
        <v>0</v>
      </c>
      <c r="E623" s="8">
        <v>0</v>
      </c>
      <c r="F623" s="8">
        <v>0</v>
      </c>
      <c r="G623" s="8">
        <v>0</v>
      </c>
      <c r="H623" s="8">
        <v>1</v>
      </c>
      <c r="I623" s="8">
        <v>3</v>
      </c>
      <c r="J623" s="8">
        <v>0</v>
      </c>
      <c r="K623" s="8">
        <v>0</v>
      </c>
      <c r="L623" s="8">
        <v>0</v>
      </c>
    </row>
    <row r="624" spans="1:12">
      <c r="A624" s="8"/>
      <c r="B624" s="8">
        <v>16</v>
      </c>
      <c r="C624" s="8"/>
      <c r="D624" s="8">
        <v>0</v>
      </c>
      <c r="E624" s="8">
        <v>0</v>
      </c>
      <c r="F624" s="8">
        <v>0</v>
      </c>
      <c r="G624" s="8">
        <v>0</v>
      </c>
      <c r="H624" s="8">
        <v>10</v>
      </c>
      <c r="I624" s="8">
        <v>22</v>
      </c>
      <c r="J624" s="8">
        <v>0</v>
      </c>
      <c r="K624" s="8">
        <v>0</v>
      </c>
      <c r="L624" s="8">
        <v>0</v>
      </c>
    </row>
    <row r="625" spans="1:12">
      <c r="A625" s="8"/>
      <c r="B625" s="8">
        <v>18</v>
      </c>
      <c r="C625" s="8"/>
      <c r="D625" s="8">
        <v>0</v>
      </c>
      <c r="E625" s="8">
        <v>0</v>
      </c>
      <c r="F625" s="8">
        <v>1</v>
      </c>
      <c r="G625" s="8">
        <v>7</v>
      </c>
      <c r="H625" s="8">
        <v>0</v>
      </c>
      <c r="I625" s="8">
        <v>0</v>
      </c>
      <c r="J625" s="8">
        <v>0</v>
      </c>
      <c r="K625" s="8">
        <v>0</v>
      </c>
      <c r="L625" s="8">
        <v>0</v>
      </c>
    </row>
    <row r="626" spans="1:12">
      <c r="A626" s="11" t="s">
        <v>695</v>
      </c>
      <c r="B626" s="11" t="s">
        <v>565</v>
      </c>
      <c r="C626" s="11">
        <v>1</v>
      </c>
      <c r="D626" s="11">
        <f t="shared" ref="D626:L626" si="144">SUM(D627:D631)</f>
        <v>8</v>
      </c>
      <c r="E626" s="11">
        <f t="shared" si="144"/>
        <v>5</v>
      </c>
      <c r="F626" s="11">
        <f t="shared" si="144"/>
        <v>4</v>
      </c>
      <c r="G626" s="11">
        <f t="shared" si="144"/>
        <v>5</v>
      </c>
      <c r="H626" s="11">
        <f t="shared" si="144"/>
        <v>9</v>
      </c>
      <c r="I626" s="11">
        <f t="shared" si="144"/>
        <v>13</v>
      </c>
      <c r="J626" s="11">
        <f t="shared" si="144"/>
        <v>8</v>
      </c>
      <c r="K626" s="11">
        <f t="shared" si="144"/>
        <v>5</v>
      </c>
      <c r="L626" s="11">
        <f t="shared" si="144"/>
        <v>2</v>
      </c>
    </row>
    <row r="627" spans="1:12">
      <c r="A627" s="8"/>
      <c r="B627" s="8">
        <v>13</v>
      </c>
      <c r="C627" s="8"/>
      <c r="D627" s="8">
        <v>0</v>
      </c>
      <c r="E627" s="8">
        <v>0</v>
      </c>
      <c r="F627" s="8">
        <v>0</v>
      </c>
      <c r="G627" s="8">
        <v>1</v>
      </c>
      <c r="H627" s="8">
        <v>2</v>
      </c>
      <c r="I627" s="8">
        <v>4</v>
      </c>
      <c r="J627" s="8">
        <v>2</v>
      </c>
      <c r="K627" s="8">
        <v>3</v>
      </c>
      <c r="L627" s="8">
        <v>2</v>
      </c>
    </row>
    <row r="628" spans="1:12">
      <c r="A628" s="8"/>
      <c r="B628" s="8">
        <v>14</v>
      </c>
      <c r="C628" s="8"/>
      <c r="D628" s="8">
        <v>0</v>
      </c>
      <c r="E628" s="8">
        <v>0</v>
      </c>
      <c r="F628" s="8">
        <v>0</v>
      </c>
      <c r="G628" s="8">
        <v>0</v>
      </c>
      <c r="H628" s="8">
        <v>0</v>
      </c>
      <c r="I628" s="8">
        <v>1</v>
      </c>
      <c r="J628" s="8">
        <v>1</v>
      </c>
      <c r="K628" s="8">
        <v>1</v>
      </c>
      <c r="L628" s="8">
        <v>0</v>
      </c>
    </row>
    <row r="629" spans="1:12">
      <c r="A629" s="8" t="s">
        <v>1008</v>
      </c>
      <c r="B629" s="8">
        <v>15</v>
      </c>
      <c r="C629" s="8"/>
      <c r="D629" s="8">
        <v>8</v>
      </c>
      <c r="E629" s="8">
        <v>2</v>
      </c>
      <c r="F629" s="8">
        <v>0</v>
      </c>
      <c r="G629" s="8">
        <v>1</v>
      </c>
      <c r="H629" s="8">
        <v>0</v>
      </c>
      <c r="I629" s="8">
        <v>6</v>
      </c>
      <c r="J629" s="8">
        <v>1</v>
      </c>
      <c r="K629" s="8">
        <v>1</v>
      </c>
      <c r="L629" s="8">
        <v>0</v>
      </c>
    </row>
    <row r="630" spans="1:12">
      <c r="A630" s="8"/>
      <c r="B630" s="8">
        <v>16</v>
      </c>
      <c r="C630" s="8"/>
      <c r="D630" s="8">
        <v>0</v>
      </c>
      <c r="E630" s="8">
        <v>3</v>
      </c>
      <c r="F630" s="8">
        <v>4</v>
      </c>
      <c r="G630" s="8">
        <v>3</v>
      </c>
      <c r="H630" s="8">
        <v>7</v>
      </c>
      <c r="I630" s="8">
        <v>2</v>
      </c>
      <c r="J630" s="8">
        <v>2</v>
      </c>
      <c r="K630" s="8">
        <v>0</v>
      </c>
      <c r="L630" s="8">
        <v>0</v>
      </c>
    </row>
    <row r="631" spans="1:12">
      <c r="A631" s="8"/>
      <c r="B631" s="8">
        <v>17</v>
      </c>
      <c r="C631" s="8"/>
      <c r="D631" s="8">
        <v>0</v>
      </c>
      <c r="E631" s="8">
        <v>0</v>
      </c>
      <c r="F631" s="8">
        <v>0</v>
      </c>
      <c r="G631" s="8">
        <v>0</v>
      </c>
      <c r="H631" s="8">
        <v>0</v>
      </c>
      <c r="I631" s="8">
        <v>0</v>
      </c>
      <c r="J631" s="8">
        <v>2</v>
      </c>
      <c r="K631" s="8">
        <v>0</v>
      </c>
      <c r="L631" s="8">
        <v>0</v>
      </c>
    </row>
    <row r="632" spans="1:12">
      <c r="A632" s="11" t="s">
        <v>696</v>
      </c>
      <c r="B632" s="11" t="s">
        <v>565</v>
      </c>
      <c r="C632" s="11">
        <v>1</v>
      </c>
      <c r="D632" s="11">
        <f t="shared" ref="D632:L632" si="145">SUM(D633:D639)</f>
        <v>16</v>
      </c>
      <c r="E632" s="11">
        <f t="shared" si="145"/>
        <v>73</v>
      </c>
      <c r="F632" s="11">
        <f t="shared" si="145"/>
        <v>242</v>
      </c>
      <c r="G632" s="11">
        <f t="shared" si="145"/>
        <v>97</v>
      </c>
      <c r="H632" s="11">
        <f t="shared" si="145"/>
        <v>19</v>
      </c>
      <c r="I632" s="11">
        <f t="shared" si="145"/>
        <v>1</v>
      </c>
      <c r="J632" s="11">
        <f t="shared" si="145"/>
        <v>10</v>
      </c>
      <c r="K632" s="11">
        <f t="shared" si="145"/>
        <v>2</v>
      </c>
      <c r="L632" s="11">
        <f t="shared" si="145"/>
        <v>0</v>
      </c>
    </row>
    <row r="633" spans="1:12">
      <c r="A633" s="8" t="s">
        <v>1087</v>
      </c>
      <c r="B633" s="8">
        <v>14</v>
      </c>
      <c r="C633" s="8"/>
      <c r="D633" s="8">
        <v>0</v>
      </c>
      <c r="E633" s="8">
        <v>0</v>
      </c>
      <c r="F633" s="8">
        <v>0</v>
      </c>
      <c r="G633" s="8">
        <v>0</v>
      </c>
      <c r="H633" s="8">
        <v>0</v>
      </c>
      <c r="I633" s="8">
        <v>0</v>
      </c>
      <c r="J633" s="8">
        <v>8</v>
      </c>
      <c r="K633" s="8">
        <v>2</v>
      </c>
      <c r="L633" s="8">
        <v>0</v>
      </c>
    </row>
    <row r="634" spans="1:12">
      <c r="A634" s="8" t="s">
        <v>1086</v>
      </c>
      <c r="B634" s="8">
        <v>15</v>
      </c>
      <c r="C634" s="8"/>
      <c r="D634" s="8">
        <v>0</v>
      </c>
      <c r="E634" s="8">
        <v>0</v>
      </c>
      <c r="F634" s="8">
        <v>7</v>
      </c>
      <c r="G634" s="8">
        <v>46</v>
      </c>
      <c r="H634" s="8">
        <v>18</v>
      </c>
      <c r="I634" s="8">
        <v>1</v>
      </c>
      <c r="J634" s="8">
        <v>2</v>
      </c>
      <c r="K634" s="8">
        <v>0</v>
      </c>
      <c r="L634" s="8">
        <v>0</v>
      </c>
    </row>
    <row r="635" spans="1:12">
      <c r="A635" s="8" t="s">
        <v>1088</v>
      </c>
      <c r="B635" s="8">
        <v>16</v>
      </c>
      <c r="C635" s="8"/>
      <c r="D635" s="8">
        <v>0</v>
      </c>
      <c r="E635" s="8">
        <v>0</v>
      </c>
      <c r="F635" s="8">
        <v>0</v>
      </c>
      <c r="G635" s="8">
        <v>1</v>
      </c>
      <c r="H635" s="8">
        <v>1</v>
      </c>
      <c r="I635" s="8">
        <v>0</v>
      </c>
      <c r="J635" s="8">
        <v>0</v>
      </c>
      <c r="K635" s="8">
        <v>0</v>
      </c>
      <c r="L635" s="8">
        <v>0</v>
      </c>
    </row>
    <row r="636" spans="1:12">
      <c r="A636" s="8" t="s">
        <v>1082</v>
      </c>
      <c r="B636" s="8">
        <v>17</v>
      </c>
      <c r="C636" s="8"/>
      <c r="D636" s="8">
        <v>0</v>
      </c>
      <c r="E636" s="8">
        <v>0</v>
      </c>
      <c r="F636" s="8">
        <v>3</v>
      </c>
      <c r="G636" s="8">
        <v>9</v>
      </c>
      <c r="H636" s="8">
        <v>0</v>
      </c>
      <c r="I636" s="8">
        <v>0</v>
      </c>
      <c r="J636" s="8">
        <v>0</v>
      </c>
      <c r="K636" s="8">
        <v>0</v>
      </c>
      <c r="L636" s="8">
        <v>0</v>
      </c>
    </row>
    <row r="637" spans="1:12">
      <c r="A637" s="8" t="s">
        <v>1083</v>
      </c>
      <c r="B637" s="8">
        <v>18</v>
      </c>
      <c r="C637" s="8"/>
      <c r="D637" s="8">
        <v>0</v>
      </c>
      <c r="E637" s="8">
        <v>12</v>
      </c>
      <c r="F637" s="8">
        <v>28</v>
      </c>
      <c r="G637" s="8">
        <v>14</v>
      </c>
      <c r="H637" s="8">
        <v>0</v>
      </c>
      <c r="I637" s="8">
        <v>0</v>
      </c>
      <c r="J637" s="8">
        <v>0</v>
      </c>
      <c r="K637" s="8">
        <v>0</v>
      </c>
      <c r="L637" s="8">
        <v>0</v>
      </c>
    </row>
    <row r="638" spans="1:12">
      <c r="A638" s="8" t="s">
        <v>1085</v>
      </c>
      <c r="B638" s="8">
        <v>19</v>
      </c>
      <c r="C638" s="8"/>
      <c r="D638" s="8">
        <v>5</v>
      </c>
      <c r="E638" s="8">
        <v>37</v>
      </c>
      <c r="F638" s="8">
        <v>125</v>
      </c>
      <c r="G638" s="8">
        <v>16</v>
      </c>
      <c r="H638" s="8">
        <v>0</v>
      </c>
      <c r="I638" s="8">
        <v>0</v>
      </c>
      <c r="J638" s="8">
        <v>0</v>
      </c>
      <c r="K638" s="8">
        <v>0</v>
      </c>
      <c r="L638" s="8">
        <v>0</v>
      </c>
    </row>
    <row r="639" spans="1:12">
      <c r="A639" s="8" t="s">
        <v>1084</v>
      </c>
      <c r="B639" s="8">
        <v>20</v>
      </c>
      <c r="C639" s="8"/>
      <c r="D639" s="8">
        <v>11</v>
      </c>
      <c r="E639" s="8">
        <v>24</v>
      </c>
      <c r="F639" s="8">
        <v>79</v>
      </c>
      <c r="G639" s="8">
        <v>11</v>
      </c>
      <c r="H639" s="8">
        <v>0</v>
      </c>
      <c r="I639" s="8">
        <v>0</v>
      </c>
      <c r="J639" s="8">
        <v>0</v>
      </c>
      <c r="K639" s="8">
        <v>0</v>
      </c>
      <c r="L639" s="8">
        <v>0</v>
      </c>
    </row>
    <row r="640" spans="1:12">
      <c r="A640" s="11" t="s">
        <v>697</v>
      </c>
      <c r="B640" s="11" t="s">
        <v>565</v>
      </c>
      <c r="C640" s="11">
        <v>1</v>
      </c>
      <c r="D640" s="11">
        <f t="shared" ref="D640:L640" si="146">SUM(D641:D646)</f>
        <v>35</v>
      </c>
      <c r="E640" s="11">
        <f t="shared" si="146"/>
        <v>41</v>
      </c>
      <c r="F640" s="11">
        <f t="shared" si="146"/>
        <v>178</v>
      </c>
      <c r="G640" s="11">
        <f t="shared" si="146"/>
        <v>141</v>
      </c>
      <c r="H640" s="11">
        <f t="shared" si="146"/>
        <v>32</v>
      </c>
      <c r="I640" s="11">
        <f t="shared" si="146"/>
        <v>60</v>
      </c>
      <c r="J640" s="11">
        <f t="shared" si="146"/>
        <v>35</v>
      </c>
      <c r="K640" s="11">
        <f t="shared" si="146"/>
        <v>8</v>
      </c>
      <c r="L640" s="11">
        <f t="shared" si="146"/>
        <v>0</v>
      </c>
    </row>
    <row r="641" spans="1:12">
      <c r="A641" s="8"/>
      <c r="B641" s="8">
        <v>15</v>
      </c>
      <c r="C641" s="8"/>
      <c r="D641" s="8">
        <v>0</v>
      </c>
      <c r="E641" s="8">
        <v>0</v>
      </c>
      <c r="F641" s="8">
        <v>0</v>
      </c>
      <c r="G641" s="8">
        <v>4</v>
      </c>
      <c r="H641" s="8">
        <v>2</v>
      </c>
      <c r="I641" s="8">
        <v>4</v>
      </c>
      <c r="J641" s="8">
        <v>2</v>
      </c>
      <c r="K641" s="8">
        <v>0</v>
      </c>
      <c r="L641" s="8">
        <v>0</v>
      </c>
    </row>
    <row r="642" spans="1:12">
      <c r="A642" s="8"/>
      <c r="B642" s="8">
        <v>16</v>
      </c>
      <c r="C642" s="8"/>
      <c r="D642" s="8">
        <v>0</v>
      </c>
      <c r="E642" s="8">
        <v>0</v>
      </c>
      <c r="F642" s="8">
        <v>0</v>
      </c>
      <c r="G642" s="8">
        <v>2</v>
      </c>
      <c r="H642" s="8">
        <v>16</v>
      </c>
      <c r="I642" s="8">
        <v>32</v>
      </c>
      <c r="J642" s="8">
        <v>30</v>
      </c>
      <c r="K642" s="8">
        <v>8</v>
      </c>
      <c r="L642" s="8">
        <v>0</v>
      </c>
    </row>
    <row r="643" spans="1:12">
      <c r="A643" s="8"/>
      <c r="B643" s="8">
        <v>17</v>
      </c>
      <c r="C643" s="8"/>
      <c r="D643" s="8">
        <v>0</v>
      </c>
      <c r="E643" s="8">
        <v>0</v>
      </c>
      <c r="F643" s="8">
        <v>0</v>
      </c>
      <c r="G643" s="8">
        <v>2</v>
      </c>
      <c r="H643" s="8">
        <v>0</v>
      </c>
      <c r="I643" s="8">
        <v>23</v>
      </c>
      <c r="J643" s="8">
        <v>3</v>
      </c>
      <c r="K643" s="8">
        <v>0</v>
      </c>
      <c r="L643" s="8">
        <v>0</v>
      </c>
    </row>
    <row r="644" spans="1:12">
      <c r="A644" s="8"/>
      <c r="B644" s="8">
        <v>18</v>
      </c>
      <c r="C644" s="8"/>
      <c r="D644" s="8">
        <v>0</v>
      </c>
      <c r="E644" s="8">
        <v>0</v>
      </c>
      <c r="F644" s="8">
        <v>9</v>
      </c>
      <c r="G644" s="8">
        <v>40</v>
      </c>
      <c r="H644" s="8">
        <v>7</v>
      </c>
      <c r="I644" s="8">
        <v>1</v>
      </c>
      <c r="J644" s="8">
        <v>0</v>
      </c>
      <c r="K644" s="8">
        <v>0</v>
      </c>
      <c r="L644" s="8">
        <v>0</v>
      </c>
    </row>
    <row r="645" spans="1:12">
      <c r="A645" s="8" t="s">
        <v>1054</v>
      </c>
      <c r="B645" s="8">
        <v>19</v>
      </c>
      <c r="C645" s="8"/>
      <c r="D645" s="8">
        <v>0</v>
      </c>
      <c r="E645" s="8">
        <v>1</v>
      </c>
      <c r="F645" s="8">
        <v>31</v>
      </c>
      <c r="G645" s="8">
        <v>80</v>
      </c>
      <c r="H645" s="8">
        <v>7</v>
      </c>
      <c r="I645" s="8">
        <v>0</v>
      </c>
      <c r="J645" s="8">
        <v>0</v>
      </c>
      <c r="K645" s="8">
        <v>0</v>
      </c>
      <c r="L645" s="8">
        <v>0</v>
      </c>
    </row>
    <row r="646" spans="1:12">
      <c r="A646" s="8"/>
      <c r="B646" s="8">
        <v>20</v>
      </c>
      <c r="C646" s="8"/>
      <c r="D646" s="8">
        <v>35</v>
      </c>
      <c r="E646" s="8">
        <v>40</v>
      </c>
      <c r="F646" s="8">
        <v>138</v>
      </c>
      <c r="G646" s="8">
        <v>13</v>
      </c>
      <c r="H646" s="8">
        <v>0</v>
      </c>
      <c r="I646" s="8">
        <v>0</v>
      </c>
      <c r="J646" s="8">
        <v>0</v>
      </c>
      <c r="K646" s="8">
        <v>0</v>
      </c>
      <c r="L646" s="8">
        <v>0</v>
      </c>
    </row>
    <row r="647" spans="1:12">
      <c r="A647" s="11" t="s">
        <v>700</v>
      </c>
      <c r="B647" s="11" t="s">
        <v>565</v>
      </c>
      <c r="C647" s="11">
        <v>2</v>
      </c>
      <c r="D647" s="11">
        <f t="shared" ref="D647:L647" si="147">SUM(D648:D649)</f>
        <v>0</v>
      </c>
      <c r="E647" s="11">
        <f t="shared" si="147"/>
        <v>0</v>
      </c>
      <c r="F647" s="11">
        <f t="shared" si="147"/>
        <v>0</v>
      </c>
      <c r="G647" s="11">
        <f t="shared" si="147"/>
        <v>0</v>
      </c>
      <c r="H647" s="11">
        <f t="shared" si="147"/>
        <v>0</v>
      </c>
      <c r="I647" s="11">
        <f t="shared" si="147"/>
        <v>0</v>
      </c>
      <c r="J647" s="11">
        <f t="shared" si="147"/>
        <v>0</v>
      </c>
      <c r="K647" s="11">
        <f t="shared" si="147"/>
        <v>2</v>
      </c>
      <c r="L647" s="11">
        <f t="shared" si="147"/>
        <v>5</v>
      </c>
    </row>
    <row r="648" spans="1:12">
      <c r="A648" s="8"/>
      <c r="B648" s="8">
        <v>14</v>
      </c>
      <c r="C648" s="8"/>
      <c r="D648" s="8">
        <v>0</v>
      </c>
      <c r="E648" s="8">
        <v>0</v>
      </c>
      <c r="F648" s="8">
        <v>0</v>
      </c>
      <c r="G648" s="8">
        <v>0</v>
      </c>
      <c r="H648" s="8">
        <v>0</v>
      </c>
      <c r="I648" s="8">
        <v>0</v>
      </c>
      <c r="J648" s="8">
        <v>0</v>
      </c>
      <c r="K648" s="8">
        <v>0</v>
      </c>
      <c r="L648" s="8">
        <v>2</v>
      </c>
    </row>
    <row r="649" spans="1:12">
      <c r="A649" s="8"/>
      <c r="B649" s="8">
        <v>15</v>
      </c>
      <c r="C649" s="8"/>
      <c r="D649" s="8">
        <v>0</v>
      </c>
      <c r="E649" s="8">
        <v>0</v>
      </c>
      <c r="F649" s="8">
        <v>0</v>
      </c>
      <c r="G649" s="8">
        <v>0</v>
      </c>
      <c r="H649" s="8">
        <v>0</v>
      </c>
      <c r="I649" s="8">
        <v>0</v>
      </c>
      <c r="J649" s="8">
        <v>0</v>
      </c>
      <c r="K649" s="8">
        <v>2</v>
      </c>
      <c r="L649" s="8">
        <v>3</v>
      </c>
    </row>
    <row r="650" spans="1:12">
      <c r="A650" s="11" t="s">
        <v>702</v>
      </c>
      <c r="B650" s="11" t="s">
        <v>565</v>
      </c>
      <c r="C650" s="11">
        <v>2</v>
      </c>
      <c r="D650" s="11">
        <f t="shared" ref="D650:L650" si="148">SUM(D651:D655)</f>
        <v>34</v>
      </c>
      <c r="E650" s="11">
        <f t="shared" si="148"/>
        <v>43</v>
      </c>
      <c r="F650" s="11">
        <f t="shared" si="148"/>
        <v>13</v>
      </c>
      <c r="G650" s="11">
        <f t="shared" si="148"/>
        <v>1</v>
      </c>
      <c r="H650" s="11">
        <f t="shared" si="148"/>
        <v>6</v>
      </c>
      <c r="I650" s="11">
        <f t="shared" si="148"/>
        <v>2</v>
      </c>
      <c r="J650" s="11">
        <f t="shared" si="148"/>
        <v>0</v>
      </c>
      <c r="K650" s="11">
        <f t="shared" si="148"/>
        <v>0</v>
      </c>
      <c r="L650" s="11">
        <f t="shared" si="148"/>
        <v>1</v>
      </c>
    </row>
    <row r="651" spans="1:12">
      <c r="A651" s="8"/>
      <c r="B651" s="8">
        <v>15</v>
      </c>
      <c r="C651" s="8"/>
      <c r="D651" s="8">
        <v>0</v>
      </c>
      <c r="E651" s="8">
        <v>0</v>
      </c>
      <c r="F651" s="8">
        <v>0</v>
      </c>
      <c r="G651" s="8">
        <v>0</v>
      </c>
      <c r="H651" s="8">
        <v>0</v>
      </c>
      <c r="I651" s="8">
        <v>0</v>
      </c>
      <c r="J651" s="8">
        <v>0</v>
      </c>
      <c r="K651" s="8">
        <v>0</v>
      </c>
      <c r="L651" s="8">
        <v>1</v>
      </c>
    </row>
    <row r="652" spans="1:12">
      <c r="A652" s="8"/>
      <c r="B652" s="8">
        <v>17</v>
      </c>
      <c r="C652" s="8"/>
      <c r="D652" s="8">
        <v>0</v>
      </c>
      <c r="E652" s="8">
        <v>0</v>
      </c>
      <c r="F652" s="8">
        <v>0</v>
      </c>
      <c r="G652" s="8">
        <v>1</v>
      </c>
      <c r="H652" s="8">
        <v>0</v>
      </c>
      <c r="I652" s="8">
        <v>1</v>
      </c>
      <c r="J652" s="8">
        <v>0</v>
      </c>
      <c r="K652" s="8">
        <v>0</v>
      </c>
      <c r="L652" s="8">
        <v>0</v>
      </c>
    </row>
    <row r="653" spans="1:12">
      <c r="A653" s="8"/>
      <c r="B653" s="8">
        <v>18</v>
      </c>
      <c r="C653" s="8"/>
      <c r="D653" s="8">
        <v>0</v>
      </c>
      <c r="E653" s="8">
        <v>0</v>
      </c>
      <c r="F653" s="8">
        <v>3</v>
      </c>
      <c r="G653" s="8">
        <v>0</v>
      </c>
      <c r="H653" s="8">
        <v>5</v>
      </c>
      <c r="I653" s="8">
        <v>1</v>
      </c>
      <c r="J653" s="8">
        <v>0</v>
      </c>
      <c r="K653" s="8">
        <v>0</v>
      </c>
      <c r="L653" s="8">
        <v>0</v>
      </c>
    </row>
    <row r="654" spans="1:12">
      <c r="A654" s="8"/>
      <c r="B654" s="8">
        <v>19</v>
      </c>
      <c r="C654" s="8"/>
      <c r="D654" s="8">
        <v>0</v>
      </c>
      <c r="E654" s="8">
        <v>0</v>
      </c>
      <c r="F654" s="8">
        <v>8</v>
      </c>
      <c r="G654" s="8">
        <v>0</v>
      </c>
      <c r="H654" s="8">
        <v>1</v>
      </c>
      <c r="I654" s="8">
        <v>0</v>
      </c>
      <c r="J654" s="8">
        <v>0</v>
      </c>
      <c r="K654" s="8">
        <v>0</v>
      </c>
      <c r="L654" s="8">
        <v>0</v>
      </c>
    </row>
    <row r="655" spans="1:12">
      <c r="A655" s="8"/>
      <c r="B655" s="8">
        <v>20</v>
      </c>
      <c r="C655" s="8"/>
      <c r="D655" s="8">
        <v>34</v>
      </c>
      <c r="E655" s="8">
        <v>43</v>
      </c>
      <c r="F655" s="8">
        <v>2</v>
      </c>
      <c r="G655" s="8">
        <v>0</v>
      </c>
      <c r="H655" s="8">
        <v>0</v>
      </c>
      <c r="I655" s="8">
        <v>0</v>
      </c>
      <c r="J655" s="8">
        <v>0</v>
      </c>
      <c r="K655" s="8">
        <v>0</v>
      </c>
      <c r="L655" s="8">
        <v>0</v>
      </c>
    </row>
    <row r="656" spans="1:12">
      <c r="A656" s="11" t="s">
        <v>703</v>
      </c>
      <c r="B656" s="11" t="s">
        <v>565</v>
      </c>
      <c r="C656" s="11">
        <v>2</v>
      </c>
      <c r="D656" s="11">
        <f t="shared" ref="D656:L656" si="149">SUM(D657:D659)</f>
        <v>45</v>
      </c>
      <c r="E656" s="11">
        <f t="shared" si="149"/>
        <v>65</v>
      </c>
      <c r="F656" s="11">
        <f t="shared" si="149"/>
        <v>8</v>
      </c>
      <c r="G656" s="11">
        <f t="shared" si="149"/>
        <v>20</v>
      </c>
      <c r="H656" s="11">
        <f t="shared" si="149"/>
        <v>2</v>
      </c>
      <c r="I656" s="11">
        <f t="shared" si="149"/>
        <v>1</v>
      </c>
      <c r="J656" s="11">
        <f t="shared" si="149"/>
        <v>0</v>
      </c>
      <c r="K656" s="11">
        <f t="shared" si="149"/>
        <v>0</v>
      </c>
      <c r="L656" s="11">
        <f t="shared" si="149"/>
        <v>0</v>
      </c>
    </row>
    <row r="657" spans="1:12">
      <c r="A657" s="8"/>
      <c r="B657" s="8">
        <v>18</v>
      </c>
      <c r="C657" s="8"/>
      <c r="D657" s="8">
        <v>0</v>
      </c>
      <c r="E657" s="8">
        <v>0</v>
      </c>
      <c r="F657" s="8">
        <v>0</v>
      </c>
      <c r="G657" s="8">
        <v>2</v>
      </c>
      <c r="H657" s="8">
        <v>1</v>
      </c>
      <c r="I657" s="8">
        <v>0</v>
      </c>
      <c r="J657" s="8">
        <v>0</v>
      </c>
      <c r="K657" s="8">
        <v>0</v>
      </c>
      <c r="L657" s="8">
        <v>0</v>
      </c>
    </row>
    <row r="658" spans="1:12">
      <c r="A658" s="8"/>
      <c r="B658" s="8">
        <v>19</v>
      </c>
      <c r="C658" s="8"/>
      <c r="D658" s="8">
        <v>0</v>
      </c>
      <c r="E658" s="8">
        <v>0</v>
      </c>
      <c r="F658" s="8">
        <v>0</v>
      </c>
      <c r="G658" s="8">
        <v>4</v>
      </c>
      <c r="H658" s="8">
        <v>1</v>
      </c>
      <c r="I658" s="8">
        <v>1</v>
      </c>
      <c r="J658" s="8">
        <v>0</v>
      </c>
      <c r="K658" s="8">
        <v>0</v>
      </c>
      <c r="L658" s="8">
        <v>0</v>
      </c>
    </row>
    <row r="659" spans="1:12">
      <c r="A659" s="8" t="s">
        <v>1123</v>
      </c>
      <c r="B659" s="8">
        <v>20</v>
      </c>
      <c r="C659" s="8"/>
      <c r="D659" s="8">
        <v>45</v>
      </c>
      <c r="E659" s="8">
        <v>65</v>
      </c>
      <c r="F659" s="8">
        <v>8</v>
      </c>
      <c r="G659" s="8">
        <v>14</v>
      </c>
      <c r="H659" s="8">
        <v>0</v>
      </c>
      <c r="I659" s="8">
        <v>0</v>
      </c>
      <c r="J659" s="8">
        <v>0</v>
      </c>
      <c r="K659" s="8">
        <v>0</v>
      </c>
      <c r="L659" s="8">
        <v>0</v>
      </c>
    </row>
    <row r="660" spans="1:12">
      <c r="A660" s="11" t="s">
        <v>704</v>
      </c>
      <c r="B660" s="11" t="s">
        <v>565</v>
      </c>
      <c r="C660" s="11">
        <v>1</v>
      </c>
      <c r="D660" s="11">
        <f t="shared" ref="D660:L660" si="150">SUM(D661:D666)</f>
        <v>14</v>
      </c>
      <c r="E660" s="11">
        <f t="shared" si="150"/>
        <v>2</v>
      </c>
      <c r="F660" s="11">
        <f t="shared" si="150"/>
        <v>5</v>
      </c>
      <c r="G660" s="11">
        <f t="shared" si="150"/>
        <v>10</v>
      </c>
      <c r="H660" s="11">
        <f t="shared" si="150"/>
        <v>54</v>
      </c>
      <c r="I660" s="11">
        <f t="shared" si="150"/>
        <v>23</v>
      </c>
      <c r="J660" s="11">
        <f t="shared" si="150"/>
        <v>13</v>
      </c>
      <c r="K660" s="11">
        <f t="shared" si="150"/>
        <v>40</v>
      </c>
      <c r="L660" s="11">
        <f t="shared" si="150"/>
        <v>8</v>
      </c>
    </row>
    <row r="661" spans="1:12">
      <c r="A661" s="8"/>
      <c r="B661" s="8">
        <v>15</v>
      </c>
      <c r="C661" s="8"/>
      <c r="D661" s="8">
        <v>0</v>
      </c>
      <c r="E661" s="8">
        <v>0</v>
      </c>
      <c r="F661" s="8">
        <v>0</v>
      </c>
      <c r="G661" s="8">
        <v>0</v>
      </c>
      <c r="H661" s="8">
        <v>0</v>
      </c>
      <c r="I661" s="8">
        <v>1</v>
      </c>
      <c r="J661" s="8">
        <v>3</v>
      </c>
      <c r="K661" s="8">
        <v>4</v>
      </c>
      <c r="L661" s="8">
        <v>0</v>
      </c>
    </row>
    <row r="662" spans="1:12">
      <c r="A662" s="8"/>
      <c r="B662" s="8">
        <v>16</v>
      </c>
      <c r="C662" s="8"/>
      <c r="D662" s="8">
        <v>0</v>
      </c>
      <c r="E662" s="8">
        <v>0</v>
      </c>
      <c r="F662" s="8">
        <v>0</v>
      </c>
      <c r="G662" s="8">
        <v>0</v>
      </c>
      <c r="H662" s="8">
        <v>0</v>
      </c>
      <c r="I662" s="8">
        <v>0</v>
      </c>
      <c r="J662" s="8">
        <v>8</v>
      </c>
      <c r="K662" s="8">
        <v>36</v>
      </c>
      <c r="L662" s="8">
        <v>8</v>
      </c>
    </row>
    <row r="663" spans="1:12">
      <c r="A663" s="8"/>
      <c r="B663" s="8">
        <v>17</v>
      </c>
      <c r="C663" s="8"/>
      <c r="D663" s="8">
        <v>0</v>
      </c>
      <c r="E663" s="8">
        <v>0</v>
      </c>
      <c r="F663" s="8">
        <v>0</v>
      </c>
      <c r="G663" s="8">
        <v>0</v>
      </c>
      <c r="H663" s="8">
        <v>1</v>
      </c>
      <c r="I663" s="8">
        <v>7</v>
      </c>
      <c r="J663" s="8">
        <v>2</v>
      </c>
      <c r="K663" s="8">
        <v>0</v>
      </c>
      <c r="L663" s="8">
        <v>0</v>
      </c>
    </row>
    <row r="664" spans="1:12">
      <c r="A664" s="8"/>
      <c r="B664" s="8">
        <v>18</v>
      </c>
      <c r="C664" s="8"/>
      <c r="D664" s="8">
        <v>0</v>
      </c>
      <c r="E664" s="8">
        <v>0</v>
      </c>
      <c r="F664" s="8">
        <v>2</v>
      </c>
      <c r="G664" s="8">
        <v>1</v>
      </c>
      <c r="H664" s="8">
        <v>0</v>
      </c>
      <c r="I664" s="8">
        <v>1</v>
      </c>
      <c r="J664" s="8">
        <v>0</v>
      </c>
      <c r="K664" s="8">
        <v>0</v>
      </c>
      <c r="L664" s="8">
        <v>0</v>
      </c>
    </row>
    <row r="665" spans="1:12">
      <c r="A665" s="8" t="s">
        <v>1014</v>
      </c>
      <c r="B665" s="8">
        <v>19</v>
      </c>
      <c r="C665" s="8"/>
      <c r="D665" s="8">
        <v>0</v>
      </c>
      <c r="E665" s="8">
        <v>0</v>
      </c>
      <c r="F665" s="8">
        <v>0</v>
      </c>
      <c r="G665" s="8">
        <v>9</v>
      </c>
      <c r="H665" s="8">
        <v>53</v>
      </c>
      <c r="I665" s="8">
        <v>14</v>
      </c>
      <c r="J665" s="8">
        <v>0</v>
      </c>
      <c r="K665" s="8">
        <v>0</v>
      </c>
      <c r="L665" s="8">
        <v>0</v>
      </c>
    </row>
    <row r="666" spans="1:12">
      <c r="A666" s="8"/>
      <c r="B666" s="8">
        <v>20</v>
      </c>
      <c r="C666" s="8"/>
      <c r="D666" s="8">
        <v>14</v>
      </c>
      <c r="E666" s="8">
        <v>2</v>
      </c>
      <c r="F666" s="8">
        <v>3</v>
      </c>
      <c r="G666" s="8">
        <v>0</v>
      </c>
      <c r="H666" s="8">
        <v>0</v>
      </c>
      <c r="I666" s="8">
        <v>0</v>
      </c>
      <c r="J666" s="8">
        <v>0</v>
      </c>
      <c r="K666" s="8">
        <v>0</v>
      </c>
      <c r="L666" s="8">
        <v>0</v>
      </c>
    </row>
    <row r="667" spans="1:12">
      <c r="A667" s="11" t="s">
        <v>705</v>
      </c>
      <c r="B667" s="11" t="s">
        <v>565</v>
      </c>
      <c r="C667" s="11">
        <v>1</v>
      </c>
      <c r="D667" s="11">
        <f t="shared" ref="D667:L667" si="151">SUM(D668)</f>
        <v>0</v>
      </c>
      <c r="E667" s="11">
        <f t="shared" si="151"/>
        <v>0</v>
      </c>
      <c r="F667" s="11">
        <f t="shared" si="151"/>
        <v>0</v>
      </c>
      <c r="G667" s="11">
        <f t="shared" si="151"/>
        <v>0</v>
      </c>
      <c r="H667" s="11">
        <f t="shared" si="151"/>
        <v>0</v>
      </c>
      <c r="I667" s="11">
        <f t="shared" si="151"/>
        <v>0</v>
      </c>
      <c r="J667" s="11">
        <f t="shared" si="151"/>
        <v>0</v>
      </c>
      <c r="K667" s="11">
        <f t="shared" si="151"/>
        <v>3</v>
      </c>
      <c r="L667" s="11">
        <f t="shared" si="151"/>
        <v>0</v>
      </c>
    </row>
    <row r="668" spans="1:12">
      <c r="A668" s="8"/>
      <c r="B668" s="8">
        <v>15</v>
      </c>
      <c r="C668" s="8"/>
      <c r="D668" s="8">
        <v>0</v>
      </c>
      <c r="E668" s="8">
        <v>0</v>
      </c>
      <c r="F668" s="8">
        <v>0</v>
      </c>
      <c r="G668" s="8">
        <v>0</v>
      </c>
      <c r="H668" s="8">
        <v>0</v>
      </c>
      <c r="I668" s="8">
        <v>0</v>
      </c>
      <c r="J668" s="8">
        <v>0</v>
      </c>
      <c r="K668" s="8">
        <v>3</v>
      </c>
      <c r="L668" s="8">
        <v>0</v>
      </c>
    </row>
    <row r="669" spans="1:12">
      <c r="A669" s="11" t="s">
        <v>706</v>
      </c>
      <c r="B669" s="11" t="s">
        <v>565</v>
      </c>
      <c r="C669" s="11">
        <v>1</v>
      </c>
      <c r="D669" s="11">
        <f t="shared" ref="D669:L669" si="152">SUM(D670)</f>
        <v>0</v>
      </c>
      <c r="E669" s="11">
        <f t="shared" si="152"/>
        <v>0</v>
      </c>
      <c r="F669" s="11">
        <f t="shared" si="152"/>
        <v>0</v>
      </c>
      <c r="G669" s="11">
        <f t="shared" si="152"/>
        <v>0</v>
      </c>
      <c r="H669" s="11">
        <f t="shared" si="152"/>
        <v>2</v>
      </c>
      <c r="I669" s="11">
        <f t="shared" si="152"/>
        <v>0</v>
      </c>
      <c r="J669" s="11">
        <f t="shared" si="152"/>
        <v>0</v>
      </c>
      <c r="K669" s="11">
        <f t="shared" si="152"/>
        <v>0</v>
      </c>
      <c r="L669" s="11">
        <f t="shared" si="152"/>
        <v>0</v>
      </c>
    </row>
    <row r="670" spans="1:12">
      <c r="A670" s="8"/>
      <c r="B670" s="8">
        <v>15</v>
      </c>
      <c r="C670" s="8"/>
      <c r="D670" s="8">
        <v>0</v>
      </c>
      <c r="E670" s="8">
        <v>0</v>
      </c>
      <c r="F670" s="8">
        <v>0</v>
      </c>
      <c r="G670" s="8">
        <v>0</v>
      </c>
      <c r="H670" s="8">
        <v>2</v>
      </c>
      <c r="I670" s="8">
        <v>0</v>
      </c>
      <c r="J670" s="8">
        <v>0</v>
      </c>
      <c r="K670" s="8">
        <v>0</v>
      </c>
      <c r="L670" s="8">
        <v>0</v>
      </c>
    </row>
    <row r="671" spans="1:12">
      <c r="A671" s="11" t="s">
        <v>707</v>
      </c>
      <c r="B671" s="11" t="s">
        <v>565</v>
      </c>
      <c r="C671" s="11">
        <v>1</v>
      </c>
      <c r="D671" s="11">
        <f t="shared" ref="D671:L671" si="153">SUM(D672:D673)</f>
        <v>0</v>
      </c>
      <c r="E671" s="11">
        <f t="shared" si="153"/>
        <v>0</v>
      </c>
      <c r="F671" s="11">
        <f t="shared" si="153"/>
        <v>0</v>
      </c>
      <c r="G671" s="11">
        <f t="shared" si="153"/>
        <v>0</v>
      </c>
      <c r="H671" s="11">
        <f t="shared" si="153"/>
        <v>0</v>
      </c>
      <c r="I671" s="11">
        <f t="shared" si="153"/>
        <v>4</v>
      </c>
      <c r="J671" s="11">
        <f t="shared" si="153"/>
        <v>11</v>
      </c>
      <c r="K671" s="11">
        <f t="shared" si="153"/>
        <v>2</v>
      </c>
      <c r="L671" s="11">
        <f t="shared" si="153"/>
        <v>1</v>
      </c>
    </row>
    <row r="672" spans="1:12">
      <c r="A672" s="8"/>
      <c r="B672" s="8">
        <v>15</v>
      </c>
      <c r="C672" s="8"/>
      <c r="D672" s="8">
        <v>0</v>
      </c>
      <c r="E672" s="8">
        <v>0</v>
      </c>
      <c r="F672" s="8">
        <v>0</v>
      </c>
      <c r="G672" s="8">
        <v>0</v>
      </c>
      <c r="H672" s="8">
        <v>0</v>
      </c>
      <c r="I672" s="8">
        <v>4</v>
      </c>
      <c r="J672" s="8">
        <v>4</v>
      </c>
      <c r="K672" s="8">
        <v>2</v>
      </c>
      <c r="L672" s="8">
        <v>1</v>
      </c>
    </row>
    <row r="673" spans="1:12">
      <c r="A673" s="8"/>
      <c r="B673" s="8">
        <v>16</v>
      </c>
      <c r="C673" s="8"/>
      <c r="D673" s="8">
        <v>0</v>
      </c>
      <c r="E673" s="8">
        <v>0</v>
      </c>
      <c r="F673" s="8">
        <v>0</v>
      </c>
      <c r="G673" s="8">
        <v>0</v>
      </c>
      <c r="H673" s="8">
        <v>0</v>
      </c>
      <c r="I673" s="8">
        <v>0</v>
      </c>
      <c r="J673" s="8">
        <v>7</v>
      </c>
      <c r="K673" s="8">
        <v>0</v>
      </c>
      <c r="L673" s="8">
        <v>0</v>
      </c>
    </row>
    <row r="674" spans="1:12">
      <c r="A674" s="11" t="s">
        <v>708</v>
      </c>
      <c r="B674" s="11" t="s">
        <v>565</v>
      </c>
      <c r="C674" s="11">
        <v>2</v>
      </c>
      <c r="D674" s="11">
        <f t="shared" ref="D674:L674" si="154">SUM(D675:D679)</f>
        <v>0</v>
      </c>
      <c r="E674" s="11">
        <f t="shared" si="154"/>
        <v>2</v>
      </c>
      <c r="F674" s="11">
        <f t="shared" si="154"/>
        <v>8</v>
      </c>
      <c r="G674" s="11">
        <f t="shared" si="154"/>
        <v>3</v>
      </c>
      <c r="H674" s="11">
        <f t="shared" si="154"/>
        <v>4</v>
      </c>
      <c r="I674" s="11">
        <f t="shared" si="154"/>
        <v>0</v>
      </c>
      <c r="J674" s="11">
        <f t="shared" si="154"/>
        <v>1</v>
      </c>
      <c r="K674" s="11">
        <f t="shared" si="154"/>
        <v>11</v>
      </c>
      <c r="L674" s="11">
        <f t="shared" si="154"/>
        <v>4</v>
      </c>
    </row>
    <row r="675" spans="1:12">
      <c r="A675" s="8"/>
      <c r="B675" s="8">
        <v>16</v>
      </c>
      <c r="C675" s="8"/>
      <c r="D675" s="8">
        <v>0</v>
      </c>
      <c r="E675" s="8">
        <v>0</v>
      </c>
      <c r="F675" s="8">
        <v>0</v>
      </c>
      <c r="G675" s="8">
        <v>0</v>
      </c>
      <c r="H675" s="8">
        <v>0</v>
      </c>
      <c r="I675" s="8">
        <v>0</v>
      </c>
      <c r="J675" s="8">
        <v>1</v>
      </c>
      <c r="K675" s="8">
        <v>11</v>
      </c>
      <c r="L675" s="8">
        <v>4</v>
      </c>
    </row>
    <row r="676" spans="1:12">
      <c r="A676" s="8"/>
      <c r="B676" s="8">
        <v>17</v>
      </c>
      <c r="C676" s="8"/>
      <c r="D676" s="8">
        <v>0</v>
      </c>
      <c r="E676" s="8">
        <v>0</v>
      </c>
      <c r="F676" s="8">
        <v>0</v>
      </c>
      <c r="G676" s="8">
        <v>0</v>
      </c>
      <c r="H676" s="8">
        <v>1</v>
      </c>
      <c r="I676" s="8">
        <v>0</v>
      </c>
      <c r="J676" s="8">
        <v>0</v>
      </c>
      <c r="K676" s="8">
        <v>0</v>
      </c>
      <c r="L676" s="8">
        <v>0</v>
      </c>
    </row>
    <row r="677" spans="1:12">
      <c r="A677" s="8"/>
      <c r="B677" s="8">
        <v>18</v>
      </c>
      <c r="C677" s="8"/>
      <c r="D677" s="8">
        <v>0</v>
      </c>
      <c r="E677" s="8">
        <v>0</v>
      </c>
      <c r="F677" s="8">
        <v>0</v>
      </c>
      <c r="G677" s="8">
        <v>0</v>
      </c>
      <c r="H677" s="8">
        <v>1</v>
      </c>
      <c r="I677" s="8">
        <v>0</v>
      </c>
      <c r="J677" s="8">
        <v>0</v>
      </c>
      <c r="K677" s="8">
        <v>0</v>
      </c>
      <c r="L677" s="8">
        <v>0</v>
      </c>
    </row>
    <row r="678" spans="1:12">
      <c r="A678" s="8"/>
      <c r="B678" s="8">
        <v>19</v>
      </c>
      <c r="C678" s="8"/>
      <c r="D678" s="8">
        <v>0</v>
      </c>
      <c r="E678" s="8">
        <v>0</v>
      </c>
      <c r="F678" s="8">
        <v>0</v>
      </c>
      <c r="G678" s="8">
        <v>1</v>
      </c>
      <c r="H678" s="8">
        <v>2</v>
      </c>
      <c r="I678" s="8">
        <v>0</v>
      </c>
      <c r="J678" s="8">
        <v>0</v>
      </c>
      <c r="K678" s="8">
        <v>0</v>
      </c>
      <c r="L678" s="8">
        <v>0</v>
      </c>
    </row>
    <row r="679" spans="1:12">
      <c r="A679" s="8"/>
      <c r="B679" s="8">
        <v>20</v>
      </c>
      <c r="C679" s="8"/>
      <c r="D679" s="8">
        <v>0</v>
      </c>
      <c r="E679" s="8">
        <v>2</v>
      </c>
      <c r="F679" s="8">
        <v>8</v>
      </c>
      <c r="G679" s="8">
        <v>2</v>
      </c>
      <c r="H679" s="8">
        <v>0</v>
      </c>
      <c r="I679" s="8">
        <v>0</v>
      </c>
      <c r="J679" s="8">
        <v>0</v>
      </c>
      <c r="K679" s="8">
        <v>0</v>
      </c>
      <c r="L679" s="8">
        <v>0</v>
      </c>
    </row>
    <row r="680" spans="1:12">
      <c r="A680" s="11" t="s">
        <v>711</v>
      </c>
      <c r="B680" s="11" t="s">
        <v>565</v>
      </c>
      <c r="C680" s="11">
        <v>1</v>
      </c>
      <c r="D680" s="11">
        <f t="shared" ref="D680:L680" si="155">SUM(D681:D684)</f>
        <v>1</v>
      </c>
      <c r="E680" s="11">
        <f t="shared" si="155"/>
        <v>21</v>
      </c>
      <c r="F680" s="11">
        <f t="shared" si="155"/>
        <v>91</v>
      </c>
      <c r="G680" s="11">
        <f t="shared" si="155"/>
        <v>95</v>
      </c>
      <c r="H680" s="11">
        <f t="shared" si="155"/>
        <v>12</v>
      </c>
      <c r="I680" s="11">
        <f t="shared" si="155"/>
        <v>22</v>
      </c>
      <c r="J680" s="11">
        <f t="shared" si="155"/>
        <v>11</v>
      </c>
      <c r="K680" s="11">
        <f t="shared" si="155"/>
        <v>0</v>
      </c>
      <c r="L680" s="11">
        <f t="shared" si="155"/>
        <v>0</v>
      </c>
    </row>
    <row r="681" spans="1:12">
      <c r="A681" s="8"/>
      <c r="B681" s="8">
        <v>16</v>
      </c>
      <c r="C681" s="8"/>
      <c r="D681" s="8">
        <v>0</v>
      </c>
      <c r="E681" s="8">
        <v>0</v>
      </c>
      <c r="F681" s="8">
        <v>0</v>
      </c>
      <c r="G681" s="8">
        <v>0</v>
      </c>
      <c r="H681" s="8">
        <v>2</v>
      </c>
      <c r="I681" s="8">
        <v>22</v>
      </c>
      <c r="J681" s="8">
        <v>11</v>
      </c>
      <c r="K681" s="8">
        <v>0</v>
      </c>
      <c r="L681" s="8">
        <v>0</v>
      </c>
    </row>
    <row r="682" spans="1:12">
      <c r="A682" s="8"/>
      <c r="B682" s="8">
        <v>18</v>
      </c>
      <c r="C682" s="8"/>
      <c r="D682" s="8">
        <v>0</v>
      </c>
      <c r="E682" s="8">
        <v>0</v>
      </c>
      <c r="F682" s="8">
        <v>6</v>
      </c>
      <c r="G682" s="8">
        <v>24</v>
      </c>
      <c r="H682" s="8">
        <v>10</v>
      </c>
      <c r="I682" s="8">
        <v>0</v>
      </c>
      <c r="J682" s="8">
        <v>0</v>
      </c>
      <c r="K682" s="8">
        <v>0</v>
      </c>
      <c r="L682" s="8">
        <v>0</v>
      </c>
    </row>
    <row r="683" spans="1:12">
      <c r="A683" s="8"/>
      <c r="B683" s="8">
        <v>19</v>
      </c>
      <c r="C683" s="8"/>
      <c r="D683" s="8">
        <v>0</v>
      </c>
      <c r="E683" s="8">
        <v>0</v>
      </c>
      <c r="F683" s="8">
        <v>9</v>
      </c>
      <c r="G683" s="8">
        <v>70</v>
      </c>
      <c r="H683" s="8">
        <v>0</v>
      </c>
      <c r="I683" s="8">
        <v>0</v>
      </c>
      <c r="J683" s="8">
        <v>0</v>
      </c>
      <c r="K683" s="8">
        <v>0</v>
      </c>
      <c r="L683" s="8">
        <v>0</v>
      </c>
    </row>
    <row r="684" spans="1:12">
      <c r="A684" s="8"/>
      <c r="B684" s="8">
        <v>20</v>
      </c>
      <c r="C684" s="8"/>
      <c r="D684" s="8">
        <v>1</v>
      </c>
      <c r="E684" s="8">
        <v>21</v>
      </c>
      <c r="F684" s="8">
        <v>76</v>
      </c>
      <c r="G684" s="8">
        <v>1</v>
      </c>
      <c r="H684" s="8">
        <v>0</v>
      </c>
      <c r="I684" s="8">
        <v>0</v>
      </c>
      <c r="J684" s="8">
        <v>0</v>
      </c>
      <c r="K684" s="8">
        <v>0</v>
      </c>
      <c r="L684" s="8">
        <v>0</v>
      </c>
    </row>
    <row r="685" spans="1:12">
      <c r="A685" s="11" t="s">
        <v>712</v>
      </c>
      <c r="B685" s="11" t="s">
        <v>565</v>
      </c>
      <c r="C685" s="11">
        <v>2</v>
      </c>
      <c r="D685" s="11">
        <f t="shared" ref="D685:L685" si="156">SUM(D686:D690)</f>
        <v>24</v>
      </c>
      <c r="E685" s="11">
        <f t="shared" si="156"/>
        <v>35</v>
      </c>
      <c r="F685" s="11">
        <f t="shared" si="156"/>
        <v>22</v>
      </c>
      <c r="G685" s="11">
        <f t="shared" si="156"/>
        <v>52</v>
      </c>
      <c r="H685" s="11">
        <f t="shared" si="156"/>
        <v>62</v>
      </c>
      <c r="I685" s="11">
        <f t="shared" si="156"/>
        <v>17</v>
      </c>
      <c r="J685" s="11">
        <f t="shared" si="156"/>
        <v>1</v>
      </c>
      <c r="K685" s="11">
        <f t="shared" si="156"/>
        <v>2</v>
      </c>
      <c r="L685" s="11">
        <f t="shared" si="156"/>
        <v>2</v>
      </c>
    </row>
    <row r="686" spans="1:12">
      <c r="A686" s="8"/>
      <c r="B686" s="8">
        <v>15</v>
      </c>
      <c r="C686" s="8"/>
      <c r="D686" s="8">
        <v>0</v>
      </c>
      <c r="E686" s="8">
        <v>0</v>
      </c>
      <c r="F686" s="8">
        <v>0</v>
      </c>
      <c r="G686" s="8">
        <v>0</v>
      </c>
      <c r="H686" s="8">
        <v>0</v>
      </c>
      <c r="I686" s="8">
        <v>2</v>
      </c>
      <c r="J686" s="8">
        <v>0</v>
      </c>
      <c r="K686" s="8">
        <v>2</v>
      </c>
      <c r="L686" s="8">
        <v>2</v>
      </c>
    </row>
    <row r="687" spans="1:12">
      <c r="A687" s="8"/>
      <c r="B687" s="8">
        <v>17</v>
      </c>
      <c r="C687" s="8"/>
      <c r="D687" s="8">
        <v>0</v>
      </c>
      <c r="E687" s="8">
        <v>0</v>
      </c>
      <c r="F687" s="8">
        <v>0</v>
      </c>
      <c r="G687" s="8">
        <v>10</v>
      </c>
      <c r="H687" s="8">
        <v>12</v>
      </c>
      <c r="I687" s="8">
        <v>6</v>
      </c>
      <c r="J687" s="8">
        <v>1</v>
      </c>
      <c r="K687" s="8">
        <v>0</v>
      </c>
      <c r="L687" s="8">
        <v>0</v>
      </c>
    </row>
    <row r="688" spans="1:12">
      <c r="A688" s="8"/>
      <c r="B688" s="8">
        <v>18</v>
      </c>
      <c r="C688" s="8"/>
      <c r="D688" s="8">
        <v>0</v>
      </c>
      <c r="E688" s="8">
        <v>0</v>
      </c>
      <c r="F688" s="8">
        <v>3</v>
      </c>
      <c r="G688" s="8">
        <v>9</v>
      </c>
      <c r="H688" s="8">
        <v>17</v>
      </c>
      <c r="I688" s="8">
        <v>6</v>
      </c>
      <c r="J688" s="8">
        <v>0</v>
      </c>
      <c r="K688" s="8">
        <v>0</v>
      </c>
      <c r="L688" s="8">
        <v>0</v>
      </c>
    </row>
    <row r="689" spans="1:12">
      <c r="A689" s="8"/>
      <c r="B689" s="8">
        <v>19</v>
      </c>
      <c r="C689" s="8"/>
      <c r="D689" s="8">
        <v>0</v>
      </c>
      <c r="E689" s="8">
        <v>0</v>
      </c>
      <c r="F689" s="8">
        <v>9</v>
      </c>
      <c r="G689" s="8">
        <v>33</v>
      </c>
      <c r="H689" s="8">
        <v>33</v>
      </c>
      <c r="I689" s="8">
        <v>3</v>
      </c>
      <c r="J689" s="8">
        <v>0</v>
      </c>
      <c r="K689" s="8">
        <v>0</v>
      </c>
      <c r="L689" s="8">
        <v>0</v>
      </c>
    </row>
    <row r="690" spans="1:12">
      <c r="A690" s="8" t="s">
        <v>1144</v>
      </c>
      <c r="B690" s="8">
        <v>20</v>
      </c>
      <c r="C690" s="8"/>
      <c r="D690" s="8">
        <v>24</v>
      </c>
      <c r="E690" s="8">
        <v>35</v>
      </c>
      <c r="F690" s="8">
        <v>10</v>
      </c>
      <c r="G690" s="8">
        <v>0</v>
      </c>
      <c r="H690" s="8">
        <v>0</v>
      </c>
      <c r="I690" s="8">
        <v>0</v>
      </c>
      <c r="J690" s="8">
        <v>0</v>
      </c>
      <c r="K690" s="8">
        <v>0</v>
      </c>
      <c r="L690" s="8">
        <v>0</v>
      </c>
    </row>
    <row r="691" spans="1:12">
      <c r="A691" s="11" t="s">
        <v>713</v>
      </c>
      <c r="B691" s="11" t="s">
        <v>565</v>
      </c>
      <c r="C691" s="11">
        <v>2</v>
      </c>
      <c r="D691" s="11">
        <f t="shared" ref="D691:L691" si="157">SUM(D692:D696)</f>
        <v>0</v>
      </c>
      <c r="E691" s="11">
        <f t="shared" si="157"/>
        <v>0</v>
      </c>
      <c r="F691" s="11">
        <f t="shared" si="157"/>
        <v>1</v>
      </c>
      <c r="G691" s="11">
        <f t="shared" si="157"/>
        <v>15</v>
      </c>
      <c r="H691" s="11">
        <f t="shared" si="157"/>
        <v>9</v>
      </c>
      <c r="I691" s="11">
        <f t="shared" si="157"/>
        <v>4</v>
      </c>
      <c r="J691" s="11">
        <f t="shared" si="157"/>
        <v>0</v>
      </c>
      <c r="K691" s="11">
        <f t="shared" si="157"/>
        <v>1</v>
      </c>
      <c r="L691" s="11">
        <f t="shared" si="157"/>
        <v>0</v>
      </c>
    </row>
    <row r="692" spans="1:12">
      <c r="A692" s="8"/>
      <c r="B692" s="8">
        <v>15</v>
      </c>
      <c r="C692" s="8"/>
      <c r="D692" s="8">
        <v>0</v>
      </c>
      <c r="E692" s="8">
        <v>0</v>
      </c>
      <c r="F692" s="8">
        <v>0</v>
      </c>
      <c r="G692" s="8">
        <v>0</v>
      </c>
      <c r="H692" s="8">
        <v>0</v>
      </c>
      <c r="I692" s="8">
        <v>0</v>
      </c>
      <c r="J692" s="8">
        <v>0</v>
      </c>
      <c r="K692" s="8">
        <v>1</v>
      </c>
      <c r="L692" s="8">
        <v>0</v>
      </c>
    </row>
    <row r="693" spans="1:12">
      <c r="A693" s="8"/>
      <c r="B693" s="8">
        <v>17</v>
      </c>
      <c r="C693" s="8"/>
      <c r="D693" s="8">
        <v>0</v>
      </c>
      <c r="E693" s="8">
        <v>0</v>
      </c>
      <c r="F693" s="8">
        <v>0</v>
      </c>
      <c r="G693" s="8">
        <v>0</v>
      </c>
      <c r="H693" s="8">
        <v>0</v>
      </c>
      <c r="I693" s="8">
        <v>1</v>
      </c>
      <c r="J693" s="8">
        <v>0</v>
      </c>
      <c r="K693" s="8">
        <v>0</v>
      </c>
      <c r="L693" s="8">
        <v>0</v>
      </c>
    </row>
    <row r="694" spans="1:12">
      <c r="A694" s="8"/>
      <c r="B694" s="8">
        <v>18</v>
      </c>
      <c r="C694" s="8"/>
      <c r="D694" s="8">
        <v>0</v>
      </c>
      <c r="E694" s="8">
        <v>0</v>
      </c>
      <c r="F694" s="8">
        <v>0</v>
      </c>
      <c r="G694" s="8">
        <v>1</v>
      </c>
      <c r="H694" s="8">
        <v>2</v>
      </c>
      <c r="I694" s="8">
        <v>1</v>
      </c>
      <c r="J694" s="8">
        <v>0</v>
      </c>
      <c r="K694" s="8">
        <v>0</v>
      </c>
      <c r="L694" s="8">
        <v>0</v>
      </c>
    </row>
    <row r="695" spans="1:12">
      <c r="A695" s="8"/>
      <c r="B695" s="8">
        <v>19</v>
      </c>
      <c r="C695" s="8"/>
      <c r="D695" s="8">
        <v>0</v>
      </c>
      <c r="E695" s="8">
        <v>0</v>
      </c>
      <c r="F695" s="8">
        <v>0</v>
      </c>
      <c r="G695" s="8">
        <v>1</v>
      </c>
      <c r="H695" s="8">
        <v>5</v>
      </c>
      <c r="I695" s="8">
        <v>2</v>
      </c>
      <c r="J695" s="8">
        <v>0</v>
      </c>
      <c r="K695" s="8">
        <v>0</v>
      </c>
      <c r="L695" s="8">
        <v>0</v>
      </c>
    </row>
    <row r="696" spans="1:12">
      <c r="A696" s="8" t="s">
        <v>1029</v>
      </c>
      <c r="B696" s="8">
        <v>20</v>
      </c>
      <c r="C696" s="8"/>
      <c r="D696" s="8">
        <v>0</v>
      </c>
      <c r="E696" s="8">
        <v>0</v>
      </c>
      <c r="F696" s="8">
        <v>1</v>
      </c>
      <c r="G696" s="8">
        <v>13</v>
      </c>
      <c r="H696" s="8">
        <v>2</v>
      </c>
      <c r="I696" s="8">
        <v>0</v>
      </c>
      <c r="J696" s="8">
        <v>0</v>
      </c>
      <c r="K696" s="8">
        <v>0</v>
      </c>
      <c r="L696" s="8">
        <v>0</v>
      </c>
    </row>
    <row r="697" spans="1:12">
      <c r="A697" s="11" t="s">
        <v>714</v>
      </c>
      <c r="B697" s="11" t="s">
        <v>565</v>
      </c>
      <c r="C697" s="11">
        <v>1</v>
      </c>
      <c r="D697" s="11">
        <f t="shared" ref="D697:L697" si="158">SUM(D698:D700)</f>
        <v>20</v>
      </c>
      <c r="E697" s="11">
        <f t="shared" si="158"/>
        <v>14</v>
      </c>
      <c r="F697" s="11">
        <f t="shared" si="158"/>
        <v>1</v>
      </c>
      <c r="G697" s="11">
        <f t="shared" si="158"/>
        <v>0</v>
      </c>
      <c r="H697" s="11">
        <f t="shared" si="158"/>
        <v>0</v>
      </c>
      <c r="I697" s="11">
        <f t="shared" si="158"/>
        <v>0</v>
      </c>
      <c r="J697" s="11">
        <f t="shared" si="158"/>
        <v>11</v>
      </c>
      <c r="K697" s="11">
        <f t="shared" si="158"/>
        <v>4</v>
      </c>
      <c r="L697" s="11">
        <f t="shared" si="158"/>
        <v>0</v>
      </c>
    </row>
    <row r="698" spans="1:12">
      <c r="A698" s="8"/>
      <c r="B698" s="8">
        <v>15</v>
      </c>
      <c r="C698" s="8"/>
      <c r="D698" s="8">
        <v>0</v>
      </c>
      <c r="E698" s="8">
        <v>0</v>
      </c>
      <c r="F698" s="8">
        <v>0</v>
      </c>
      <c r="G698" s="8">
        <v>0</v>
      </c>
      <c r="H698" s="8">
        <v>0</v>
      </c>
      <c r="I698" s="8">
        <v>0</v>
      </c>
      <c r="J698" s="8">
        <v>1</v>
      </c>
      <c r="K698" s="8">
        <v>0</v>
      </c>
      <c r="L698" s="8">
        <v>0</v>
      </c>
    </row>
    <row r="699" spans="1:12">
      <c r="A699" s="8"/>
      <c r="B699" s="8">
        <v>16</v>
      </c>
      <c r="C699" s="8"/>
      <c r="D699" s="8">
        <v>0</v>
      </c>
      <c r="E699" s="8">
        <v>0</v>
      </c>
      <c r="F699" s="8">
        <v>0</v>
      </c>
      <c r="G699" s="8">
        <v>0</v>
      </c>
      <c r="H699" s="8">
        <v>0</v>
      </c>
      <c r="I699" s="8">
        <v>0</v>
      </c>
      <c r="J699" s="8">
        <v>10</v>
      </c>
      <c r="K699" s="8">
        <v>4</v>
      </c>
      <c r="L699" s="8">
        <v>0</v>
      </c>
    </row>
    <row r="700" spans="1:12">
      <c r="A700" s="8"/>
      <c r="B700" s="8">
        <v>20</v>
      </c>
      <c r="C700" s="8"/>
      <c r="D700" s="8">
        <v>20</v>
      </c>
      <c r="E700" s="8">
        <v>14</v>
      </c>
      <c r="F700" s="8">
        <v>1</v>
      </c>
      <c r="G700" s="8">
        <v>0</v>
      </c>
      <c r="H700" s="8">
        <v>0</v>
      </c>
      <c r="I700" s="8">
        <v>0</v>
      </c>
      <c r="J700" s="8">
        <v>0</v>
      </c>
      <c r="K700" s="8">
        <v>0</v>
      </c>
      <c r="L700" s="8">
        <v>0</v>
      </c>
    </row>
    <row r="701" spans="1:12">
      <c r="A701" s="11" t="s">
        <v>715</v>
      </c>
      <c r="B701" s="11" t="s">
        <v>565</v>
      </c>
      <c r="C701" s="11">
        <v>1</v>
      </c>
      <c r="D701" s="11">
        <f t="shared" ref="D701:L701" si="159">SUM(D702:D707)</f>
        <v>173</v>
      </c>
      <c r="E701" s="11">
        <f t="shared" si="159"/>
        <v>264</v>
      </c>
      <c r="F701" s="11">
        <f t="shared" si="159"/>
        <v>426</v>
      </c>
      <c r="G701" s="11">
        <f t="shared" si="159"/>
        <v>83</v>
      </c>
      <c r="H701" s="11">
        <f t="shared" si="159"/>
        <v>152</v>
      </c>
      <c r="I701" s="11">
        <f t="shared" si="159"/>
        <v>71</v>
      </c>
      <c r="J701" s="11">
        <f t="shared" si="159"/>
        <v>16</v>
      </c>
      <c r="K701" s="11">
        <f t="shared" si="159"/>
        <v>0</v>
      </c>
      <c r="L701" s="11">
        <f t="shared" si="159"/>
        <v>0</v>
      </c>
    </row>
    <row r="702" spans="1:12">
      <c r="A702" s="8" t="s">
        <v>1091</v>
      </c>
      <c r="B702" s="8">
        <v>15</v>
      </c>
      <c r="C702" s="8"/>
      <c r="D702" s="8">
        <v>0</v>
      </c>
      <c r="E702" s="8">
        <v>0</v>
      </c>
      <c r="F702" s="8">
        <v>2</v>
      </c>
      <c r="G702" s="8">
        <v>9</v>
      </c>
      <c r="H702" s="8">
        <v>18</v>
      </c>
      <c r="I702" s="8">
        <v>18</v>
      </c>
      <c r="J702" s="8">
        <v>14</v>
      </c>
      <c r="K702" s="8">
        <v>0</v>
      </c>
      <c r="L702" s="8">
        <v>0</v>
      </c>
    </row>
    <row r="703" spans="1:12">
      <c r="A703" s="8" t="s">
        <v>1092</v>
      </c>
      <c r="B703" s="8">
        <v>16</v>
      </c>
      <c r="C703" s="8"/>
      <c r="D703" s="8">
        <v>0</v>
      </c>
      <c r="E703" s="8">
        <v>0</v>
      </c>
      <c r="F703" s="8">
        <v>3</v>
      </c>
      <c r="G703" s="8">
        <v>15</v>
      </c>
      <c r="H703" s="8">
        <v>39</v>
      </c>
      <c r="I703" s="8">
        <v>33</v>
      </c>
      <c r="J703" s="8">
        <v>2</v>
      </c>
      <c r="K703" s="8">
        <v>0</v>
      </c>
      <c r="L703" s="8">
        <v>0</v>
      </c>
    </row>
    <row r="704" spans="1:12">
      <c r="A704" s="8" t="s">
        <v>1089</v>
      </c>
      <c r="B704" s="8">
        <v>17</v>
      </c>
      <c r="C704" s="8"/>
      <c r="D704" s="8">
        <v>0</v>
      </c>
      <c r="E704" s="8">
        <v>0</v>
      </c>
      <c r="F704" s="8">
        <v>5</v>
      </c>
      <c r="G704" s="8">
        <v>1</v>
      </c>
      <c r="H704" s="8">
        <v>94</v>
      </c>
      <c r="I704" s="8">
        <v>20</v>
      </c>
      <c r="J704" s="8">
        <v>0</v>
      </c>
      <c r="K704" s="8">
        <v>0</v>
      </c>
      <c r="L704" s="8">
        <v>0</v>
      </c>
    </row>
    <row r="705" spans="1:12">
      <c r="A705" s="8" t="s">
        <v>1090</v>
      </c>
      <c r="B705" s="8">
        <v>18</v>
      </c>
      <c r="C705" s="8"/>
      <c r="D705" s="8">
        <v>25</v>
      </c>
      <c r="E705" s="8">
        <v>73</v>
      </c>
      <c r="F705" s="8">
        <v>51</v>
      </c>
      <c r="G705" s="8">
        <v>20</v>
      </c>
      <c r="H705" s="8">
        <v>1</v>
      </c>
      <c r="I705" s="8">
        <v>0</v>
      </c>
      <c r="J705" s="8">
        <v>0</v>
      </c>
      <c r="K705" s="8">
        <v>0</v>
      </c>
      <c r="L705" s="8">
        <v>0</v>
      </c>
    </row>
    <row r="706" spans="1:12">
      <c r="A706" s="8" t="s">
        <v>1003</v>
      </c>
      <c r="B706" s="8">
        <v>19</v>
      </c>
      <c r="C706" s="8"/>
      <c r="D706" s="8">
        <v>12</v>
      </c>
      <c r="E706" s="8">
        <v>76</v>
      </c>
      <c r="F706" s="8">
        <v>349</v>
      </c>
      <c r="G706" s="8">
        <v>38</v>
      </c>
      <c r="H706" s="8">
        <v>0</v>
      </c>
      <c r="I706" s="8">
        <v>0</v>
      </c>
      <c r="J706" s="8">
        <v>0</v>
      </c>
      <c r="K706" s="8">
        <v>0</v>
      </c>
      <c r="L706" s="8">
        <v>0</v>
      </c>
    </row>
    <row r="707" spans="1:12">
      <c r="A707" s="8" t="s">
        <v>1093</v>
      </c>
      <c r="B707" s="8">
        <v>20</v>
      </c>
      <c r="C707" s="8"/>
      <c r="D707" s="8">
        <v>136</v>
      </c>
      <c r="E707" s="8">
        <v>115</v>
      </c>
      <c r="F707" s="8">
        <v>16</v>
      </c>
      <c r="G707" s="8">
        <v>0</v>
      </c>
      <c r="H707" s="8">
        <v>0</v>
      </c>
      <c r="I707" s="8">
        <v>0</v>
      </c>
      <c r="J707" s="8">
        <v>0</v>
      </c>
      <c r="K707" s="8">
        <v>0</v>
      </c>
      <c r="L707" s="8">
        <v>0</v>
      </c>
    </row>
    <row r="708" spans="1:12">
      <c r="A708" s="11" t="s">
        <v>716</v>
      </c>
      <c r="B708" s="11" t="s">
        <v>565</v>
      </c>
      <c r="C708" s="11">
        <v>1</v>
      </c>
      <c r="D708" s="11">
        <f t="shared" ref="D708:L708" si="160">SUM(D709:D712)</f>
        <v>2</v>
      </c>
      <c r="E708" s="11">
        <f t="shared" si="160"/>
        <v>20</v>
      </c>
      <c r="F708" s="11">
        <f t="shared" si="160"/>
        <v>96</v>
      </c>
      <c r="G708" s="11">
        <f t="shared" si="160"/>
        <v>82</v>
      </c>
      <c r="H708" s="11">
        <f t="shared" si="160"/>
        <v>68</v>
      </c>
      <c r="I708" s="11">
        <f t="shared" si="160"/>
        <v>25</v>
      </c>
      <c r="J708" s="11">
        <f t="shared" si="160"/>
        <v>14</v>
      </c>
      <c r="K708" s="11">
        <f t="shared" si="160"/>
        <v>0</v>
      </c>
      <c r="L708" s="11">
        <f t="shared" si="160"/>
        <v>0</v>
      </c>
    </row>
    <row r="709" spans="1:12">
      <c r="A709" s="8"/>
      <c r="B709" s="8">
        <v>15</v>
      </c>
      <c r="C709" s="8"/>
      <c r="D709" s="8">
        <v>0</v>
      </c>
      <c r="E709" s="8">
        <v>0</v>
      </c>
      <c r="F709" s="8">
        <v>0</v>
      </c>
      <c r="G709" s="8">
        <v>0</v>
      </c>
      <c r="H709" s="8">
        <v>3</v>
      </c>
      <c r="I709" s="8">
        <v>0</v>
      </c>
      <c r="J709" s="8">
        <v>1</v>
      </c>
      <c r="K709" s="8">
        <v>0</v>
      </c>
      <c r="L709" s="8">
        <v>0</v>
      </c>
    </row>
    <row r="710" spans="1:12">
      <c r="A710" s="8"/>
      <c r="B710" s="8">
        <v>16</v>
      </c>
      <c r="C710" s="8"/>
      <c r="D710" s="8">
        <v>0</v>
      </c>
      <c r="E710" s="8">
        <v>0</v>
      </c>
      <c r="F710" s="8">
        <v>0</v>
      </c>
      <c r="G710" s="8">
        <v>6</v>
      </c>
      <c r="H710" s="8">
        <v>9</v>
      </c>
      <c r="I710" s="8">
        <v>21</v>
      </c>
      <c r="J710" s="8">
        <v>13</v>
      </c>
      <c r="K710" s="8">
        <v>0</v>
      </c>
      <c r="L710" s="8">
        <v>0</v>
      </c>
    </row>
    <row r="711" spans="1:12">
      <c r="A711" s="8"/>
      <c r="B711" s="8">
        <v>17</v>
      </c>
      <c r="C711" s="8"/>
      <c r="D711" s="8">
        <v>0</v>
      </c>
      <c r="E711" s="8">
        <v>2</v>
      </c>
      <c r="F711" s="8">
        <v>20</v>
      </c>
      <c r="G711" s="8">
        <v>72</v>
      </c>
      <c r="H711" s="8">
        <v>56</v>
      </c>
      <c r="I711" s="8">
        <v>4</v>
      </c>
      <c r="J711" s="8">
        <v>0</v>
      </c>
      <c r="K711" s="8">
        <v>0</v>
      </c>
      <c r="L711" s="8">
        <v>0</v>
      </c>
    </row>
    <row r="712" spans="1:12">
      <c r="A712" s="8"/>
      <c r="B712" s="8">
        <v>18</v>
      </c>
      <c r="C712" s="8"/>
      <c r="D712" s="8">
        <v>2</v>
      </c>
      <c r="E712" s="8">
        <v>18</v>
      </c>
      <c r="F712" s="8">
        <v>76</v>
      </c>
      <c r="G712" s="8">
        <v>4</v>
      </c>
      <c r="H712" s="8">
        <v>0</v>
      </c>
      <c r="I712" s="8">
        <v>0</v>
      </c>
      <c r="J712" s="8">
        <v>0</v>
      </c>
      <c r="K712" s="8">
        <v>0</v>
      </c>
      <c r="L712" s="8">
        <v>0</v>
      </c>
    </row>
    <row r="713" spans="1:12">
      <c r="A713" s="11" t="s">
        <v>717</v>
      </c>
      <c r="B713" s="11" t="s">
        <v>565</v>
      </c>
      <c r="C713" s="11">
        <v>1</v>
      </c>
      <c r="D713" s="11">
        <f t="shared" ref="D713:L713" si="161">SUM(D714:D715)</f>
        <v>0</v>
      </c>
      <c r="E713" s="11">
        <f t="shared" si="161"/>
        <v>0</v>
      </c>
      <c r="F713" s="11">
        <f t="shared" si="161"/>
        <v>3</v>
      </c>
      <c r="G713" s="11">
        <f t="shared" si="161"/>
        <v>4</v>
      </c>
      <c r="H713" s="11">
        <f t="shared" si="161"/>
        <v>1</v>
      </c>
      <c r="I713" s="11">
        <f t="shared" si="161"/>
        <v>1</v>
      </c>
      <c r="J713" s="11">
        <f t="shared" si="161"/>
        <v>0</v>
      </c>
      <c r="K713" s="11">
        <f t="shared" si="161"/>
        <v>0</v>
      </c>
      <c r="L713" s="11">
        <f t="shared" si="161"/>
        <v>0</v>
      </c>
    </row>
    <row r="714" spans="1:12">
      <c r="A714" s="8"/>
      <c r="B714" s="8">
        <v>14</v>
      </c>
      <c r="C714" s="8"/>
      <c r="D714" s="8">
        <v>0</v>
      </c>
      <c r="E714" s="8">
        <v>0</v>
      </c>
      <c r="F714" s="8">
        <v>0</v>
      </c>
      <c r="G714" s="8">
        <v>0</v>
      </c>
      <c r="H714" s="8">
        <v>1</v>
      </c>
      <c r="I714" s="8">
        <v>1</v>
      </c>
      <c r="J714" s="8">
        <v>0</v>
      </c>
      <c r="K714" s="8">
        <v>0</v>
      </c>
      <c r="L714" s="8">
        <v>0</v>
      </c>
    </row>
    <row r="715" spans="1:12">
      <c r="A715" s="8"/>
      <c r="B715" s="8">
        <v>16</v>
      </c>
      <c r="C715" s="8"/>
      <c r="D715" s="8">
        <v>0</v>
      </c>
      <c r="E715" s="8">
        <v>0</v>
      </c>
      <c r="F715" s="8">
        <v>3</v>
      </c>
      <c r="G715" s="8">
        <v>4</v>
      </c>
      <c r="H715" s="8">
        <v>0</v>
      </c>
      <c r="I715" s="8">
        <v>0</v>
      </c>
      <c r="J715" s="8">
        <v>0</v>
      </c>
      <c r="K715" s="8">
        <v>0</v>
      </c>
      <c r="L715" s="8">
        <v>0</v>
      </c>
    </row>
    <row r="716" spans="1:12">
      <c r="A716" s="11" t="s">
        <v>865</v>
      </c>
      <c r="B716" s="11" t="s">
        <v>565</v>
      </c>
      <c r="C716" s="11">
        <v>2</v>
      </c>
      <c r="D716" s="11">
        <f t="shared" ref="D716:L716" si="162">SUM(D717:D719)</f>
        <v>59</v>
      </c>
      <c r="E716" s="11">
        <f t="shared" si="162"/>
        <v>28</v>
      </c>
      <c r="F716" s="11">
        <f t="shared" si="162"/>
        <v>18</v>
      </c>
      <c r="G716" s="11">
        <f t="shared" si="162"/>
        <v>2</v>
      </c>
      <c r="H716" s="11">
        <f t="shared" si="162"/>
        <v>0</v>
      </c>
      <c r="I716" s="11">
        <f t="shared" si="162"/>
        <v>0</v>
      </c>
      <c r="J716" s="11">
        <f t="shared" si="162"/>
        <v>0</v>
      </c>
      <c r="K716" s="11">
        <f t="shared" si="162"/>
        <v>0</v>
      </c>
      <c r="L716" s="11">
        <f t="shared" si="162"/>
        <v>0</v>
      </c>
    </row>
    <row r="717" spans="1:12">
      <c r="A717" s="8"/>
      <c r="B717" s="8">
        <v>18</v>
      </c>
      <c r="C717" s="8"/>
      <c r="D717" s="8">
        <v>0</v>
      </c>
      <c r="E717" s="8">
        <v>8</v>
      </c>
      <c r="F717" s="8">
        <v>18</v>
      </c>
      <c r="G717" s="8">
        <v>2</v>
      </c>
      <c r="H717" s="8">
        <v>0</v>
      </c>
      <c r="I717" s="8">
        <v>0</v>
      </c>
      <c r="J717" s="8">
        <v>0</v>
      </c>
      <c r="K717" s="8">
        <v>0</v>
      </c>
      <c r="L717" s="8">
        <v>0</v>
      </c>
    </row>
    <row r="718" spans="1:12">
      <c r="A718" s="8"/>
      <c r="B718" s="8">
        <v>19</v>
      </c>
      <c r="C718" s="8"/>
      <c r="D718" s="8">
        <v>31</v>
      </c>
      <c r="E718" s="8">
        <v>17</v>
      </c>
      <c r="F718" s="8">
        <v>0</v>
      </c>
      <c r="G718" s="8">
        <v>0</v>
      </c>
      <c r="H718" s="8">
        <v>0</v>
      </c>
      <c r="I718" s="8">
        <v>0</v>
      </c>
      <c r="J718" s="8">
        <v>0</v>
      </c>
      <c r="K718" s="8">
        <v>0</v>
      </c>
      <c r="L718" s="8">
        <v>0</v>
      </c>
    </row>
    <row r="719" spans="1:12">
      <c r="A719" s="8"/>
      <c r="B719" s="8">
        <v>20</v>
      </c>
      <c r="C719" s="8"/>
      <c r="D719" s="8">
        <v>28</v>
      </c>
      <c r="E719" s="8">
        <v>3</v>
      </c>
      <c r="F719" s="8">
        <v>0</v>
      </c>
      <c r="G719" s="8">
        <v>0</v>
      </c>
      <c r="H719" s="8">
        <v>0</v>
      </c>
      <c r="I719" s="8">
        <v>0</v>
      </c>
      <c r="J719" s="8">
        <v>0</v>
      </c>
      <c r="K719" s="8">
        <v>0</v>
      </c>
      <c r="L719" s="8">
        <v>0</v>
      </c>
    </row>
    <row r="720" spans="1:12">
      <c r="A720" s="11" t="s">
        <v>723</v>
      </c>
      <c r="B720" s="11" t="s">
        <v>565</v>
      </c>
      <c r="C720" s="11">
        <v>1</v>
      </c>
      <c r="D720" s="11">
        <f>SUM(D721:D728)</f>
        <v>32</v>
      </c>
      <c r="E720" s="11">
        <f t="shared" ref="E720:L720" si="163">SUM(E721:E728)</f>
        <v>48</v>
      </c>
      <c r="F720" s="11">
        <f t="shared" si="163"/>
        <v>89</v>
      </c>
      <c r="G720" s="11">
        <f t="shared" si="163"/>
        <v>22</v>
      </c>
      <c r="H720" s="11">
        <f t="shared" si="163"/>
        <v>12</v>
      </c>
      <c r="I720" s="11">
        <f t="shared" si="163"/>
        <v>5</v>
      </c>
      <c r="J720" s="11">
        <f t="shared" si="163"/>
        <v>20</v>
      </c>
      <c r="K720" s="11">
        <f t="shared" si="163"/>
        <v>8</v>
      </c>
      <c r="L720" s="11">
        <f t="shared" si="163"/>
        <v>3</v>
      </c>
    </row>
    <row r="721" spans="1:12">
      <c r="A721" s="8"/>
      <c r="B721" s="8">
        <v>11</v>
      </c>
      <c r="C721" s="8"/>
      <c r="D721" s="8">
        <v>0</v>
      </c>
      <c r="E721" s="8">
        <v>0</v>
      </c>
      <c r="F721" s="8">
        <v>0</v>
      </c>
      <c r="G721" s="8">
        <v>0</v>
      </c>
      <c r="H721" s="8">
        <v>1</v>
      </c>
      <c r="I721" s="8">
        <v>2</v>
      </c>
      <c r="J721" s="8">
        <v>9</v>
      </c>
      <c r="K721" s="8">
        <v>2</v>
      </c>
      <c r="L721" s="8">
        <v>0</v>
      </c>
    </row>
    <row r="722" spans="1:12">
      <c r="A722" s="8"/>
      <c r="B722" s="8">
        <v>13</v>
      </c>
      <c r="C722" s="8"/>
      <c r="D722" s="8">
        <v>0</v>
      </c>
      <c r="E722" s="8">
        <v>0</v>
      </c>
      <c r="F722" s="8">
        <v>0</v>
      </c>
      <c r="G722" s="8">
        <v>0</v>
      </c>
      <c r="H722" s="8">
        <v>0</v>
      </c>
      <c r="I722" s="8">
        <v>0</v>
      </c>
      <c r="J722" s="8">
        <v>0</v>
      </c>
      <c r="K722" s="8">
        <v>2</v>
      </c>
      <c r="L722" s="8">
        <v>0</v>
      </c>
    </row>
    <row r="723" spans="1:12">
      <c r="A723" s="8"/>
      <c r="B723" s="8">
        <v>14</v>
      </c>
      <c r="C723" s="8"/>
      <c r="D723" s="8">
        <v>0</v>
      </c>
      <c r="E723" s="8">
        <v>0</v>
      </c>
      <c r="F723" s="8">
        <v>0</v>
      </c>
      <c r="G723" s="8">
        <v>0</v>
      </c>
      <c r="H723" s="8">
        <v>0</v>
      </c>
      <c r="I723" s="8">
        <v>0</v>
      </c>
      <c r="J723" s="8">
        <v>2</v>
      </c>
      <c r="K723" s="8">
        <v>1</v>
      </c>
      <c r="L723" s="8">
        <v>2</v>
      </c>
    </row>
    <row r="724" spans="1:12">
      <c r="A724" s="8"/>
      <c r="B724" s="8">
        <v>15</v>
      </c>
      <c r="C724" s="8"/>
      <c r="D724" s="8">
        <v>0</v>
      </c>
      <c r="E724" s="8">
        <v>0</v>
      </c>
      <c r="F724" s="8">
        <v>0</v>
      </c>
      <c r="G724" s="8">
        <v>0</v>
      </c>
      <c r="H724" s="8">
        <v>0</v>
      </c>
      <c r="I724" s="8">
        <v>0</v>
      </c>
      <c r="J724" s="8">
        <v>4</v>
      </c>
      <c r="K724" s="8">
        <v>1</v>
      </c>
      <c r="L724" s="8">
        <v>1</v>
      </c>
    </row>
    <row r="725" spans="1:12">
      <c r="A725" s="8"/>
      <c r="B725" s="8">
        <v>16</v>
      </c>
      <c r="C725" s="8"/>
      <c r="D725" s="8">
        <v>0</v>
      </c>
      <c r="E725" s="8">
        <v>0</v>
      </c>
      <c r="F725" s="8">
        <v>0</v>
      </c>
      <c r="G725" s="8">
        <v>0</v>
      </c>
      <c r="H725" s="8">
        <v>3</v>
      </c>
      <c r="I725" s="8">
        <v>2</v>
      </c>
      <c r="J725" s="8">
        <v>5</v>
      </c>
      <c r="K725" s="8">
        <v>2</v>
      </c>
      <c r="L725" s="8">
        <v>0</v>
      </c>
    </row>
    <row r="726" spans="1:12">
      <c r="A726" s="8" t="s">
        <v>1019</v>
      </c>
      <c r="B726" s="8">
        <v>17</v>
      </c>
      <c r="C726" s="8"/>
      <c r="D726" s="8">
        <v>1</v>
      </c>
      <c r="E726" s="8">
        <v>0</v>
      </c>
      <c r="F726" s="8">
        <v>2</v>
      </c>
      <c r="G726" s="8">
        <v>7</v>
      </c>
      <c r="H726" s="8">
        <v>4</v>
      </c>
      <c r="I726" s="8">
        <v>0</v>
      </c>
      <c r="J726" s="8">
        <v>0</v>
      </c>
      <c r="K726" s="8">
        <v>0</v>
      </c>
      <c r="L726" s="8">
        <v>0</v>
      </c>
    </row>
    <row r="727" spans="1:12">
      <c r="A727" s="8"/>
      <c r="B727" s="8">
        <v>18</v>
      </c>
      <c r="C727" s="8"/>
      <c r="D727" s="8">
        <v>5</v>
      </c>
      <c r="E727" s="8">
        <v>22</v>
      </c>
      <c r="F727" s="8">
        <v>46</v>
      </c>
      <c r="G727" s="8">
        <v>6</v>
      </c>
      <c r="H727" s="8">
        <v>4</v>
      </c>
      <c r="I727" s="8">
        <v>1</v>
      </c>
      <c r="J727" s="8">
        <v>0</v>
      </c>
      <c r="K727" s="8">
        <v>0</v>
      </c>
      <c r="L727" s="8">
        <v>0</v>
      </c>
    </row>
    <row r="728" spans="1:12">
      <c r="A728" s="8"/>
      <c r="B728" s="8">
        <v>19</v>
      </c>
      <c r="C728" s="8"/>
      <c r="D728" s="8">
        <v>26</v>
      </c>
      <c r="E728" s="8">
        <v>26</v>
      </c>
      <c r="F728" s="8">
        <v>41</v>
      </c>
      <c r="G728" s="8">
        <v>9</v>
      </c>
      <c r="H728" s="8">
        <v>0</v>
      </c>
      <c r="I728" s="8">
        <v>0</v>
      </c>
      <c r="J728" s="8">
        <v>0</v>
      </c>
      <c r="K728" s="8">
        <v>0</v>
      </c>
      <c r="L728" s="8">
        <v>0</v>
      </c>
    </row>
    <row r="729" spans="1:12">
      <c r="A729" s="11" t="s">
        <v>949</v>
      </c>
      <c r="B729" s="11" t="s">
        <v>565</v>
      </c>
      <c r="C729" s="11">
        <v>2</v>
      </c>
      <c r="D729" s="11">
        <f>SUM(D730)</f>
        <v>23</v>
      </c>
      <c r="E729" s="11">
        <f t="shared" ref="E729:L729" si="164">SUM(E730)</f>
        <v>21</v>
      </c>
      <c r="F729" s="11">
        <f t="shared" si="164"/>
        <v>0</v>
      </c>
      <c r="G729" s="11">
        <f t="shared" si="164"/>
        <v>0</v>
      </c>
      <c r="H729" s="11">
        <f t="shared" si="164"/>
        <v>0</v>
      </c>
      <c r="I729" s="11">
        <f t="shared" si="164"/>
        <v>0</v>
      </c>
      <c r="J729" s="11">
        <f t="shared" si="164"/>
        <v>0</v>
      </c>
      <c r="K729" s="11">
        <f t="shared" si="164"/>
        <v>0</v>
      </c>
      <c r="L729" s="11">
        <f t="shared" si="164"/>
        <v>0</v>
      </c>
    </row>
    <row r="730" spans="1:12">
      <c r="A730" s="8"/>
      <c r="B730" s="8">
        <v>19</v>
      </c>
      <c r="C730" s="8"/>
      <c r="D730" s="8">
        <v>23</v>
      </c>
      <c r="E730" s="8">
        <v>21</v>
      </c>
      <c r="F730" s="8">
        <v>0</v>
      </c>
      <c r="G730" s="8">
        <v>0</v>
      </c>
      <c r="H730" s="8">
        <v>0</v>
      </c>
      <c r="I730" s="8">
        <v>0</v>
      </c>
      <c r="J730" s="8">
        <v>0</v>
      </c>
      <c r="K730" s="8">
        <v>0</v>
      </c>
      <c r="L730" s="8">
        <v>0</v>
      </c>
    </row>
    <row r="731" spans="1:12">
      <c r="A731" s="11" t="s">
        <v>724</v>
      </c>
      <c r="B731" s="11" t="s">
        <v>565</v>
      </c>
      <c r="C731" s="11">
        <v>1</v>
      </c>
      <c r="D731" s="11">
        <f>SUM(D732:D733)</f>
        <v>1</v>
      </c>
      <c r="E731" s="11">
        <f t="shared" ref="E731:L731" si="165">SUM(E732:E733)</f>
        <v>2</v>
      </c>
      <c r="F731" s="11">
        <f t="shared" si="165"/>
        <v>4</v>
      </c>
      <c r="G731" s="11">
        <f t="shared" si="165"/>
        <v>2</v>
      </c>
      <c r="H731" s="11">
        <f t="shared" si="165"/>
        <v>4</v>
      </c>
      <c r="I731" s="11">
        <f t="shared" si="165"/>
        <v>9</v>
      </c>
      <c r="J731" s="11">
        <f t="shared" si="165"/>
        <v>8</v>
      </c>
      <c r="K731" s="11">
        <f t="shared" si="165"/>
        <v>0</v>
      </c>
      <c r="L731" s="11">
        <f t="shared" si="165"/>
        <v>0</v>
      </c>
    </row>
    <row r="732" spans="1:12">
      <c r="A732" s="8" t="s">
        <v>145</v>
      </c>
      <c r="B732" s="8">
        <v>12</v>
      </c>
      <c r="C732" s="8"/>
      <c r="D732" s="8">
        <v>0</v>
      </c>
      <c r="E732" s="8">
        <v>0</v>
      </c>
      <c r="F732" s="8">
        <v>1</v>
      </c>
      <c r="G732" s="8">
        <v>2</v>
      </c>
      <c r="H732" s="8">
        <v>2</v>
      </c>
      <c r="I732" s="8">
        <v>9</v>
      </c>
      <c r="J732" s="8">
        <v>8</v>
      </c>
      <c r="K732" s="8">
        <v>0</v>
      </c>
      <c r="L732" s="8">
        <v>0</v>
      </c>
    </row>
    <row r="733" spans="1:12">
      <c r="A733" s="8" t="s">
        <v>154</v>
      </c>
      <c r="B733" s="8">
        <v>14</v>
      </c>
      <c r="C733" s="8"/>
      <c r="D733" s="8">
        <v>1</v>
      </c>
      <c r="E733" s="8">
        <v>2</v>
      </c>
      <c r="F733" s="8">
        <v>3</v>
      </c>
      <c r="G733" s="8">
        <v>0</v>
      </c>
      <c r="H733" s="8">
        <v>2</v>
      </c>
      <c r="I733" s="8">
        <v>0</v>
      </c>
      <c r="J733" s="8">
        <v>0</v>
      </c>
      <c r="K733" s="8">
        <v>0</v>
      </c>
      <c r="L733" s="8">
        <v>0</v>
      </c>
    </row>
    <row r="734" spans="1:12">
      <c r="A734" s="11" t="s">
        <v>725</v>
      </c>
      <c r="B734" s="11" t="s">
        <v>565</v>
      </c>
      <c r="C734" s="11">
        <v>3</v>
      </c>
      <c r="D734" s="11">
        <f>SUM(D735:D738)</f>
        <v>30</v>
      </c>
      <c r="E734" s="11">
        <f t="shared" ref="E734:L734" si="166">SUM(E735:E738)</f>
        <v>10</v>
      </c>
      <c r="F734" s="11">
        <f t="shared" si="166"/>
        <v>0</v>
      </c>
      <c r="G734" s="11">
        <f t="shared" si="166"/>
        <v>3</v>
      </c>
      <c r="H734" s="11">
        <f t="shared" si="166"/>
        <v>2</v>
      </c>
      <c r="I734" s="11">
        <f t="shared" si="166"/>
        <v>0</v>
      </c>
      <c r="J734" s="11">
        <f t="shared" si="166"/>
        <v>0</v>
      </c>
      <c r="K734" s="11">
        <f t="shared" si="166"/>
        <v>0</v>
      </c>
      <c r="L734" s="11">
        <f t="shared" si="166"/>
        <v>0</v>
      </c>
    </row>
    <row r="735" spans="1:12">
      <c r="A735" s="8"/>
      <c r="B735" s="8">
        <v>16</v>
      </c>
      <c r="C735" s="8"/>
      <c r="D735" s="8">
        <v>0</v>
      </c>
      <c r="E735" s="8">
        <v>0</v>
      </c>
      <c r="F735" s="8">
        <v>0</v>
      </c>
      <c r="G735" s="8">
        <v>1</v>
      </c>
      <c r="H735" s="8">
        <v>2</v>
      </c>
      <c r="I735" s="8">
        <v>0</v>
      </c>
      <c r="J735" s="8">
        <v>0</v>
      </c>
      <c r="K735" s="8">
        <v>0</v>
      </c>
      <c r="L735" s="8">
        <v>0</v>
      </c>
    </row>
    <row r="736" spans="1:12">
      <c r="A736" s="8"/>
      <c r="B736" s="8">
        <v>17</v>
      </c>
      <c r="C736" s="8"/>
      <c r="D736" s="8">
        <v>1</v>
      </c>
      <c r="E736" s="8">
        <v>1</v>
      </c>
      <c r="F736" s="8">
        <v>0</v>
      </c>
      <c r="G736" s="8">
        <v>2</v>
      </c>
      <c r="H736" s="8">
        <v>0</v>
      </c>
      <c r="I736" s="8">
        <v>0</v>
      </c>
      <c r="J736" s="8">
        <v>0</v>
      </c>
      <c r="K736" s="8">
        <v>0</v>
      </c>
      <c r="L736" s="8">
        <v>0</v>
      </c>
    </row>
    <row r="737" spans="1:12">
      <c r="A737" s="8"/>
      <c r="B737" s="8">
        <v>19</v>
      </c>
      <c r="C737" s="8"/>
      <c r="D737" s="8">
        <v>4</v>
      </c>
      <c r="E737" s="8">
        <v>0</v>
      </c>
      <c r="F737" s="8">
        <v>0</v>
      </c>
      <c r="G737" s="8">
        <v>0</v>
      </c>
      <c r="H737" s="8">
        <v>0</v>
      </c>
      <c r="I737" s="8">
        <v>0</v>
      </c>
      <c r="J737" s="8">
        <v>0</v>
      </c>
      <c r="K737" s="8">
        <v>0</v>
      </c>
      <c r="L737" s="8">
        <v>0</v>
      </c>
    </row>
    <row r="738" spans="1:12">
      <c r="A738" s="8"/>
      <c r="B738" s="8">
        <v>20</v>
      </c>
      <c r="C738" s="8"/>
      <c r="D738" s="8">
        <v>25</v>
      </c>
      <c r="E738" s="8">
        <v>9</v>
      </c>
      <c r="F738" s="8">
        <v>0</v>
      </c>
      <c r="G738" s="8">
        <v>0</v>
      </c>
      <c r="H738" s="8">
        <v>0</v>
      </c>
      <c r="I738" s="8">
        <v>0</v>
      </c>
      <c r="J738" s="8">
        <v>0</v>
      </c>
      <c r="K738" s="8">
        <v>0</v>
      </c>
      <c r="L738" s="8">
        <v>0</v>
      </c>
    </row>
    <row r="739" spans="1:12">
      <c r="A739" s="11" t="s">
        <v>726</v>
      </c>
      <c r="B739" s="11" t="s">
        <v>565</v>
      </c>
      <c r="C739" s="11">
        <v>1</v>
      </c>
      <c r="D739" s="11">
        <f>SUM(D740:D743)</f>
        <v>0</v>
      </c>
      <c r="E739" s="11">
        <f t="shared" ref="E739:L739" si="167">SUM(E740:E743)</f>
        <v>8</v>
      </c>
      <c r="F739" s="11">
        <f t="shared" si="167"/>
        <v>11</v>
      </c>
      <c r="G739" s="11">
        <f t="shared" si="167"/>
        <v>0</v>
      </c>
      <c r="H739" s="11">
        <f t="shared" si="167"/>
        <v>0</v>
      </c>
      <c r="I739" s="11">
        <f t="shared" si="167"/>
        <v>0</v>
      </c>
      <c r="J739" s="11">
        <f t="shared" si="167"/>
        <v>1</v>
      </c>
      <c r="K739" s="11">
        <f t="shared" si="167"/>
        <v>3</v>
      </c>
      <c r="L739" s="11">
        <f t="shared" si="167"/>
        <v>8</v>
      </c>
    </row>
    <row r="740" spans="1:12">
      <c r="A740" s="8"/>
      <c r="B740" s="8">
        <v>13</v>
      </c>
      <c r="C740" s="8"/>
      <c r="D740" s="8">
        <v>0</v>
      </c>
      <c r="E740" s="8">
        <v>0</v>
      </c>
      <c r="F740" s="8">
        <v>0</v>
      </c>
      <c r="G740" s="8">
        <v>0</v>
      </c>
      <c r="H740" s="8">
        <v>0</v>
      </c>
      <c r="I740" s="8">
        <v>0</v>
      </c>
      <c r="J740" s="8">
        <v>0</v>
      </c>
      <c r="K740" s="8">
        <v>1</v>
      </c>
      <c r="L740" s="8">
        <v>1</v>
      </c>
    </row>
    <row r="741" spans="1:12">
      <c r="A741" s="8"/>
      <c r="B741" s="8">
        <v>14</v>
      </c>
      <c r="C741" s="8"/>
      <c r="D741" s="8">
        <v>0</v>
      </c>
      <c r="E741" s="8">
        <v>0</v>
      </c>
      <c r="F741" s="8">
        <v>0</v>
      </c>
      <c r="G741" s="8">
        <v>0</v>
      </c>
      <c r="H741" s="8">
        <v>0</v>
      </c>
      <c r="I741" s="8">
        <v>0</v>
      </c>
      <c r="J741" s="8">
        <v>0</v>
      </c>
      <c r="K741" s="8">
        <v>0</v>
      </c>
      <c r="L741" s="8">
        <v>7</v>
      </c>
    </row>
    <row r="742" spans="1:12">
      <c r="A742" s="8"/>
      <c r="B742" s="8">
        <v>15</v>
      </c>
      <c r="C742" s="8"/>
      <c r="D742" s="8">
        <v>0</v>
      </c>
      <c r="E742" s="8">
        <v>0</v>
      </c>
      <c r="F742" s="8">
        <v>0</v>
      </c>
      <c r="G742" s="8">
        <v>0</v>
      </c>
      <c r="H742" s="8">
        <v>0</v>
      </c>
      <c r="I742" s="8">
        <v>0</v>
      </c>
      <c r="J742" s="8">
        <v>1</v>
      </c>
      <c r="K742" s="8">
        <v>2</v>
      </c>
      <c r="L742" s="8">
        <v>0</v>
      </c>
    </row>
    <row r="743" spans="1:12">
      <c r="A743" s="8"/>
      <c r="B743" s="8">
        <v>20</v>
      </c>
      <c r="C743" s="8"/>
      <c r="D743" s="8">
        <v>0</v>
      </c>
      <c r="E743" s="8">
        <v>8</v>
      </c>
      <c r="F743" s="8">
        <v>11</v>
      </c>
      <c r="G743" s="8">
        <v>0</v>
      </c>
      <c r="H743" s="8">
        <v>0</v>
      </c>
      <c r="I743" s="8">
        <v>0</v>
      </c>
      <c r="J743" s="8">
        <v>0</v>
      </c>
      <c r="K743" s="8">
        <v>0</v>
      </c>
      <c r="L743" s="8">
        <v>0</v>
      </c>
    </row>
    <row r="744" spans="1:12">
      <c r="A744" s="11" t="s">
        <v>727</v>
      </c>
      <c r="B744" s="11" t="s">
        <v>565</v>
      </c>
      <c r="C744" s="11">
        <v>1</v>
      </c>
      <c r="D744" s="11">
        <f>SUM(D745)</f>
        <v>0</v>
      </c>
      <c r="E744" s="11">
        <f t="shared" ref="E744:L744" si="168">SUM(E745)</f>
        <v>0</v>
      </c>
      <c r="F744" s="11">
        <f t="shared" si="168"/>
        <v>1</v>
      </c>
      <c r="G744" s="11">
        <f t="shared" si="168"/>
        <v>1</v>
      </c>
      <c r="H744" s="11">
        <f t="shared" si="168"/>
        <v>1</v>
      </c>
      <c r="I744" s="11">
        <f t="shared" si="168"/>
        <v>3</v>
      </c>
      <c r="J744" s="11">
        <f t="shared" si="168"/>
        <v>2</v>
      </c>
      <c r="K744" s="11">
        <f t="shared" si="168"/>
        <v>2</v>
      </c>
      <c r="L744" s="11">
        <f t="shared" si="168"/>
        <v>0</v>
      </c>
    </row>
    <row r="745" spans="1:12">
      <c r="A745" s="8"/>
      <c r="B745" s="8">
        <v>14</v>
      </c>
      <c r="C745" s="8"/>
      <c r="D745" s="8">
        <v>0</v>
      </c>
      <c r="E745" s="8">
        <v>0</v>
      </c>
      <c r="F745" s="8">
        <v>1</v>
      </c>
      <c r="G745" s="8">
        <v>1</v>
      </c>
      <c r="H745" s="8">
        <v>1</v>
      </c>
      <c r="I745" s="8">
        <v>3</v>
      </c>
      <c r="J745" s="8">
        <v>2</v>
      </c>
      <c r="K745" s="8">
        <v>2</v>
      </c>
      <c r="L745" s="8">
        <v>0</v>
      </c>
    </row>
    <row r="746" spans="1:12">
      <c r="A746" s="11" t="s">
        <v>728</v>
      </c>
      <c r="B746" s="11" t="s">
        <v>565</v>
      </c>
      <c r="C746" s="11">
        <v>3</v>
      </c>
      <c r="D746" s="11">
        <f>SUM(D747:D752)</f>
        <v>44</v>
      </c>
      <c r="E746" s="11">
        <f t="shared" ref="E746:L746" si="169">SUM(E747:E752)</f>
        <v>0</v>
      </c>
      <c r="F746" s="11">
        <f t="shared" si="169"/>
        <v>0</v>
      </c>
      <c r="G746" s="11">
        <f t="shared" si="169"/>
        <v>0</v>
      </c>
      <c r="H746" s="11">
        <f t="shared" si="169"/>
        <v>2</v>
      </c>
      <c r="I746" s="11">
        <f t="shared" si="169"/>
        <v>0</v>
      </c>
      <c r="J746" s="11">
        <f t="shared" si="169"/>
        <v>1</v>
      </c>
      <c r="K746" s="11">
        <f t="shared" si="169"/>
        <v>0</v>
      </c>
      <c r="L746" s="11">
        <f t="shared" si="169"/>
        <v>0</v>
      </c>
    </row>
    <row r="747" spans="1:12">
      <c r="A747" s="8"/>
      <c r="B747" s="8">
        <v>13</v>
      </c>
      <c r="C747" s="8"/>
      <c r="D747" s="8">
        <v>0</v>
      </c>
      <c r="E747" s="8">
        <v>0</v>
      </c>
      <c r="F747" s="8">
        <v>0</v>
      </c>
      <c r="G747" s="8">
        <v>0</v>
      </c>
      <c r="H747" s="8">
        <v>0</v>
      </c>
      <c r="I747" s="8">
        <v>0</v>
      </c>
      <c r="J747" s="8">
        <v>1</v>
      </c>
      <c r="K747" s="8">
        <v>0</v>
      </c>
      <c r="L747" s="8">
        <v>0</v>
      </c>
    </row>
    <row r="748" spans="1:12">
      <c r="A748" s="8"/>
      <c r="B748" s="8">
        <v>14</v>
      </c>
      <c r="C748" s="8"/>
      <c r="D748" s="8">
        <v>0</v>
      </c>
      <c r="E748" s="8">
        <v>0</v>
      </c>
      <c r="F748" s="8">
        <v>0</v>
      </c>
      <c r="G748" s="8">
        <v>0</v>
      </c>
      <c r="H748" s="8">
        <v>1</v>
      </c>
      <c r="I748" s="8">
        <v>0</v>
      </c>
      <c r="J748" s="8">
        <v>0</v>
      </c>
      <c r="K748" s="8">
        <v>0</v>
      </c>
      <c r="L748" s="8">
        <v>0</v>
      </c>
    </row>
    <row r="749" spans="1:12">
      <c r="A749" s="8"/>
      <c r="B749" s="8">
        <v>16</v>
      </c>
      <c r="C749" s="8"/>
      <c r="D749" s="8">
        <v>0</v>
      </c>
      <c r="E749" s="8">
        <v>0</v>
      </c>
      <c r="F749" s="8">
        <v>0</v>
      </c>
      <c r="G749" s="8">
        <v>0</v>
      </c>
      <c r="H749" s="8">
        <v>1</v>
      </c>
      <c r="I749" s="8">
        <v>0</v>
      </c>
      <c r="J749" s="8">
        <v>0</v>
      </c>
      <c r="K749" s="8">
        <v>0</v>
      </c>
      <c r="L749" s="8">
        <v>0</v>
      </c>
    </row>
    <row r="750" spans="1:12">
      <c r="A750" s="8" t="s">
        <v>1147</v>
      </c>
      <c r="B750" s="8">
        <v>17</v>
      </c>
      <c r="C750" s="8"/>
      <c r="D750" s="8">
        <v>11</v>
      </c>
      <c r="E750" s="8">
        <v>0</v>
      </c>
      <c r="F750" s="8">
        <v>0</v>
      </c>
      <c r="G750" s="8">
        <v>0</v>
      </c>
      <c r="H750" s="8">
        <v>0</v>
      </c>
      <c r="I750" s="8">
        <v>0</v>
      </c>
      <c r="J750" s="8">
        <v>0</v>
      </c>
      <c r="K750" s="8">
        <v>0</v>
      </c>
      <c r="L750" s="8">
        <v>0</v>
      </c>
    </row>
    <row r="751" spans="1:12">
      <c r="A751" s="8"/>
      <c r="B751" s="8">
        <v>18</v>
      </c>
      <c r="C751" s="8"/>
      <c r="D751" s="8">
        <v>18</v>
      </c>
      <c r="E751" s="8">
        <v>0</v>
      </c>
      <c r="F751" s="8">
        <v>0</v>
      </c>
      <c r="G751" s="8">
        <v>0</v>
      </c>
      <c r="H751" s="8">
        <v>0</v>
      </c>
      <c r="I751" s="8">
        <v>0</v>
      </c>
      <c r="J751" s="8">
        <v>0</v>
      </c>
      <c r="K751" s="8">
        <v>0</v>
      </c>
      <c r="L751" s="8">
        <v>0</v>
      </c>
    </row>
    <row r="752" spans="1:12">
      <c r="A752" s="8"/>
      <c r="B752" s="8">
        <v>19</v>
      </c>
      <c r="C752" s="8"/>
      <c r="D752" s="8">
        <v>15</v>
      </c>
      <c r="E752" s="8">
        <v>0</v>
      </c>
      <c r="F752" s="8">
        <v>0</v>
      </c>
      <c r="G752" s="8">
        <v>0</v>
      </c>
      <c r="H752" s="8">
        <v>0</v>
      </c>
      <c r="I752" s="8">
        <v>0</v>
      </c>
      <c r="J752" s="8">
        <v>0</v>
      </c>
      <c r="K752" s="8">
        <v>0</v>
      </c>
      <c r="L752" s="8">
        <v>0</v>
      </c>
    </row>
    <row r="753" spans="1:12">
      <c r="A753" s="11" t="s">
        <v>729</v>
      </c>
      <c r="B753" s="11" t="s">
        <v>565</v>
      </c>
      <c r="C753" s="11">
        <v>3</v>
      </c>
      <c r="D753" s="11">
        <f>SUM(D754:D755)</f>
        <v>18</v>
      </c>
      <c r="E753" s="11">
        <f t="shared" ref="E753:L753" si="170">SUM(E754:E755)</f>
        <v>0</v>
      </c>
      <c r="F753" s="11">
        <f t="shared" si="170"/>
        <v>0</v>
      </c>
      <c r="G753" s="11">
        <f t="shared" si="170"/>
        <v>0</v>
      </c>
      <c r="H753" s="11">
        <f t="shared" si="170"/>
        <v>0</v>
      </c>
      <c r="I753" s="11">
        <f t="shared" si="170"/>
        <v>1</v>
      </c>
      <c r="J753" s="11">
        <f t="shared" si="170"/>
        <v>0</v>
      </c>
      <c r="K753" s="11">
        <f t="shared" si="170"/>
        <v>0</v>
      </c>
      <c r="L753" s="11">
        <f t="shared" si="170"/>
        <v>0</v>
      </c>
    </row>
    <row r="754" spans="1:12">
      <c r="A754" s="8"/>
      <c r="B754" s="8">
        <v>15</v>
      </c>
      <c r="C754" s="8"/>
      <c r="D754" s="8">
        <v>0</v>
      </c>
      <c r="E754" s="8">
        <v>0</v>
      </c>
      <c r="F754" s="8">
        <v>0</v>
      </c>
      <c r="G754" s="8">
        <v>0</v>
      </c>
      <c r="H754" s="8">
        <v>0</v>
      </c>
      <c r="I754" s="8">
        <v>1</v>
      </c>
      <c r="J754" s="8">
        <v>0</v>
      </c>
      <c r="K754" s="8">
        <v>0</v>
      </c>
      <c r="L754" s="8">
        <v>0</v>
      </c>
    </row>
    <row r="755" spans="1:12">
      <c r="A755" s="8"/>
      <c r="B755" s="8">
        <v>20</v>
      </c>
      <c r="C755" s="8"/>
      <c r="D755" s="8">
        <v>18</v>
      </c>
      <c r="E755" s="8">
        <v>0</v>
      </c>
      <c r="F755" s="8">
        <v>0</v>
      </c>
      <c r="G755" s="8">
        <v>0</v>
      </c>
      <c r="H755" s="8">
        <v>0</v>
      </c>
      <c r="I755" s="8">
        <v>0</v>
      </c>
      <c r="J755" s="8">
        <v>0</v>
      </c>
      <c r="K755" s="8">
        <v>0</v>
      </c>
      <c r="L755" s="8">
        <v>0</v>
      </c>
    </row>
    <row r="756" spans="1:12">
      <c r="A756" s="11" t="s">
        <v>730</v>
      </c>
      <c r="B756" s="11" t="s">
        <v>565</v>
      </c>
      <c r="C756" s="11">
        <v>3</v>
      </c>
      <c r="D756" s="11">
        <f>SUM(D757:D759)</f>
        <v>16</v>
      </c>
      <c r="E756" s="11">
        <f t="shared" ref="E756:L756" si="171">SUM(E757:E759)</f>
        <v>2</v>
      </c>
      <c r="F756" s="11">
        <f t="shared" si="171"/>
        <v>1</v>
      </c>
      <c r="G756" s="11">
        <f t="shared" si="171"/>
        <v>2</v>
      </c>
      <c r="H756" s="11">
        <f t="shared" si="171"/>
        <v>0</v>
      </c>
      <c r="I756" s="11">
        <f t="shared" si="171"/>
        <v>1</v>
      </c>
      <c r="J756" s="11">
        <f t="shared" si="171"/>
        <v>1</v>
      </c>
      <c r="K756" s="11">
        <f t="shared" si="171"/>
        <v>0</v>
      </c>
      <c r="L756" s="11">
        <f t="shared" si="171"/>
        <v>0</v>
      </c>
    </row>
    <row r="757" spans="1:12">
      <c r="A757" s="8"/>
      <c r="B757" s="8">
        <v>16</v>
      </c>
      <c r="C757" s="8"/>
      <c r="D757" s="8">
        <v>0</v>
      </c>
      <c r="E757" s="8">
        <v>0</v>
      </c>
      <c r="F757" s="8">
        <v>0</v>
      </c>
      <c r="G757" s="8">
        <v>0</v>
      </c>
      <c r="H757" s="8">
        <v>0</v>
      </c>
      <c r="I757" s="8">
        <v>1</v>
      </c>
      <c r="J757" s="8">
        <v>1</v>
      </c>
      <c r="K757" s="8">
        <v>0</v>
      </c>
      <c r="L757" s="8">
        <v>0</v>
      </c>
    </row>
    <row r="758" spans="1:12">
      <c r="A758" s="8"/>
      <c r="B758" s="8">
        <v>18</v>
      </c>
      <c r="C758" s="8"/>
      <c r="D758" s="8">
        <v>0</v>
      </c>
      <c r="E758" s="8">
        <v>1</v>
      </c>
      <c r="F758" s="8">
        <v>1</v>
      </c>
      <c r="G758" s="8">
        <v>2</v>
      </c>
      <c r="H758" s="8">
        <v>0</v>
      </c>
      <c r="I758" s="8">
        <v>0</v>
      </c>
      <c r="J758" s="8">
        <v>0</v>
      </c>
      <c r="K758" s="8">
        <v>0</v>
      </c>
      <c r="L758" s="8">
        <v>0</v>
      </c>
    </row>
    <row r="759" spans="1:12">
      <c r="A759" s="8"/>
      <c r="B759" s="8">
        <v>19</v>
      </c>
      <c r="C759" s="8"/>
      <c r="D759" s="8">
        <v>16</v>
      </c>
      <c r="E759" s="8">
        <v>1</v>
      </c>
      <c r="F759" s="8">
        <v>0</v>
      </c>
      <c r="G759" s="8">
        <v>0</v>
      </c>
      <c r="H759" s="8">
        <v>0</v>
      </c>
      <c r="I759" s="8">
        <v>0</v>
      </c>
      <c r="J759" s="8">
        <v>0</v>
      </c>
      <c r="K759" s="8">
        <v>0</v>
      </c>
      <c r="L759" s="8">
        <v>0</v>
      </c>
    </row>
    <row r="760" spans="1:12">
      <c r="A760" s="11" t="s">
        <v>731</v>
      </c>
      <c r="B760" s="11" t="s">
        <v>565</v>
      </c>
      <c r="C760" s="11">
        <v>1</v>
      </c>
      <c r="D760" s="11">
        <f>SUM(D761:D768)</f>
        <v>157</v>
      </c>
      <c r="E760" s="11">
        <f t="shared" ref="E760:L760" si="172">SUM(E761:E768)</f>
        <v>47</v>
      </c>
      <c r="F760" s="11">
        <f t="shared" si="172"/>
        <v>17</v>
      </c>
      <c r="G760" s="11">
        <f t="shared" si="172"/>
        <v>2</v>
      </c>
      <c r="H760" s="11">
        <f t="shared" si="172"/>
        <v>3</v>
      </c>
      <c r="I760" s="11">
        <f t="shared" si="172"/>
        <v>9</v>
      </c>
      <c r="J760" s="11">
        <f t="shared" si="172"/>
        <v>25</v>
      </c>
      <c r="K760" s="11">
        <f t="shared" si="172"/>
        <v>30</v>
      </c>
      <c r="L760" s="11">
        <f t="shared" si="172"/>
        <v>9</v>
      </c>
    </row>
    <row r="761" spans="1:12">
      <c r="A761" s="8"/>
      <c r="B761" s="8">
        <v>13</v>
      </c>
      <c r="C761" s="8"/>
      <c r="D761" s="8">
        <v>0</v>
      </c>
      <c r="E761" s="8">
        <v>0</v>
      </c>
      <c r="F761" s="8">
        <v>0</v>
      </c>
      <c r="G761" s="8">
        <v>0</v>
      </c>
      <c r="H761" s="8">
        <v>0</v>
      </c>
      <c r="I761" s="8">
        <v>0</v>
      </c>
      <c r="J761" s="8">
        <v>0</v>
      </c>
      <c r="K761" s="8">
        <v>7</v>
      </c>
      <c r="L761" s="8">
        <v>0</v>
      </c>
    </row>
    <row r="762" spans="1:12">
      <c r="A762" s="8"/>
      <c r="B762" s="8">
        <v>14</v>
      </c>
      <c r="C762" s="8"/>
      <c r="D762" s="8">
        <v>0</v>
      </c>
      <c r="E762" s="8">
        <v>0</v>
      </c>
      <c r="F762" s="8">
        <v>0</v>
      </c>
      <c r="G762" s="8">
        <v>0</v>
      </c>
      <c r="H762" s="8">
        <v>0</v>
      </c>
      <c r="I762" s="8">
        <v>2</v>
      </c>
      <c r="J762" s="8">
        <v>5</v>
      </c>
      <c r="K762" s="8">
        <v>11</v>
      </c>
      <c r="L762" s="8">
        <v>3</v>
      </c>
    </row>
    <row r="763" spans="1:12">
      <c r="A763" s="8"/>
      <c r="B763" s="8">
        <v>15</v>
      </c>
      <c r="C763" s="8"/>
      <c r="D763" s="8">
        <v>0</v>
      </c>
      <c r="E763" s="8">
        <v>0</v>
      </c>
      <c r="F763" s="8">
        <v>0</v>
      </c>
      <c r="G763" s="8">
        <v>0</v>
      </c>
      <c r="H763" s="8">
        <v>0</v>
      </c>
      <c r="I763" s="8">
        <v>4</v>
      </c>
      <c r="J763" s="8">
        <v>6</v>
      </c>
      <c r="K763" s="8">
        <v>10</v>
      </c>
      <c r="L763" s="8">
        <v>6</v>
      </c>
    </row>
    <row r="764" spans="1:12">
      <c r="A764" s="8" t="s">
        <v>1047</v>
      </c>
      <c r="B764" s="8">
        <v>16</v>
      </c>
      <c r="C764" s="8"/>
      <c r="D764" s="8">
        <v>0</v>
      </c>
      <c r="E764" s="8">
        <v>0</v>
      </c>
      <c r="F764" s="8">
        <v>0</v>
      </c>
      <c r="G764" s="8">
        <v>2</v>
      </c>
      <c r="H764" s="8">
        <v>3</v>
      </c>
      <c r="I764" s="8">
        <v>3</v>
      </c>
      <c r="J764" s="8">
        <v>14</v>
      </c>
      <c r="K764" s="8">
        <v>2</v>
      </c>
      <c r="L764" s="8">
        <v>0</v>
      </c>
    </row>
    <row r="765" spans="1:12">
      <c r="A765" s="8" t="s">
        <v>999</v>
      </c>
      <c r="B765" s="8">
        <v>17</v>
      </c>
      <c r="C765" s="8"/>
      <c r="D765" s="8">
        <v>3</v>
      </c>
      <c r="E765" s="8">
        <v>8</v>
      </c>
      <c r="F765" s="8">
        <v>2</v>
      </c>
      <c r="G765" s="8">
        <v>0</v>
      </c>
      <c r="H765" s="8">
        <v>0</v>
      </c>
      <c r="I765" s="8">
        <v>0</v>
      </c>
      <c r="J765" s="8">
        <v>0</v>
      </c>
      <c r="K765" s="8">
        <v>0</v>
      </c>
      <c r="L765" s="8">
        <v>0</v>
      </c>
    </row>
    <row r="766" spans="1:12">
      <c r="A766" s="8" t="s">
        <v>1055</v>
      </c>
      <c r="B766" s="8">
        <v>18</v>
      </c>
      <c r="C766" s="8"/>
      <c r="D766" s="8">
        <v>85</v>
      </c>
      <c r="E766" s="8">
        <v>12</v>
      </c>
      <c r="F766" s="8">
        <v>5</v>
      </c>
      <c r="G766" s="8">
        <v>0</v>
      </c>
      <c r="H766" s="8">
        <v>0</v>
      </c>
      <c r="I766" s="8">
        <v>0</v>
      </c>
      <c r="J766" s="8">
        <v>0</v>
      </c>
      <c r="K766" s="8">
        <v>0</v>
      </c>
      <c r="L766" s="8">
        <v>0</v>
      </c>
    </row>
    <row r="767" spans="1:12">
      <c r="A767" s="8"/>
      <c r="B767" s="8">
        <v>19</v>
      </c>
      <c r="C767" s="8"/>
      <c r="D767" s="8">
        <v>34</v>
      </c>
      <c r="E767" s="8">
        <v>2</v>
      </c>
      <c r="F767" s="8">
        <v>0</v>
      </c>
      <c r="G767" s="8">
        <v>0</v>
      </c>
      <c r="H767" s="8">
        <v>0</v>
      </c>
      <c r="I767" s="8">
        <v>0</v>
      </c>
      <c r="J767" s="8">
        <v>0</v>
      </c>
      <c r="K767" s="8">
        <v>0</v>
      </c>
      <c r="L767" s="8">
        <v>0</v>
      </c>
    </row>
    <row r="768" spans="1:12">
      <c r="A768" s="8"/>
      <c r="B768" s="8">
        <v>20</v>
      </c>
      <c r="C768" s="8"/>
      <c r="D768" s="8">
        <v>35</v>
      </c>
      <c r="E768" s="8">
        <v>25</v>
      </c>
      <c r="F768" s="8">
        <v>10</v>
      </c>
      <c r="G768" s="8">
        <v>0</v>
      </c>
      <c r="H768" s="8">
        <v>0</v>
      </c>
      <c r="I768" s="8">
        <v>0</v>
      </c>
      <c r="J768" s="8">
        <v>0</v>
      </c>
      <c r="K768" s="8">
        <v>0</v>
      </c>
      <c r="L768" s="8">
        <v>0</v>
      </c>
    </row>
    <row r="769" spans="1:12">
      <c r="A769" s="11" t="s">
        <v>732</v>
      </c>
      <c r="B769" s="11" t="s">
        <v>565</v>
      </c>
      <c r="C769" s="11">
        <v>2</v>
      </c>
      <c r="D769" s="11">
        <f>SUM(D770:D776)</f>
        <v>19</v>
      </c>
      <c r="E769" s="11">
        <f t="shared" ref="E769:L769" si="173">SUM(E770:E776)</f>
        <v>35</v>
      </c>
      <c r="F769" s="11">
        <f t="shared" si="173"/>
        <v>9</v>
      </c>
      <c r="G769" s="11">
        <f t="shared" si="173"/>
        <v>3</v>
      </c>
      <c r="H769" s="11">
        <f t="shared" si="173"/>
        <v>4</v>
      </c>
      <c r="I769" s="11">
        <f t="shared" si="173"/>
        <v>3</v>
      </c>
      <c r="J769" s="11">
        <f t="shared" si="173"/>
        <v>3</v>
      </c>
      <c r="K769" s="11">
        <f t="shared" si="173"/>
        <v>12</v>
      </c>
      <c r="L769" s="11">
        <f t="shared" si="173"/>
        <v>2</v>
      </c>
    </row>
    <row r="770" spans="1:12">
      <c r="A770" s="8"/>
      <c r="B770" s="8">
        <v>11</v>
      </c>
      <c r="C770" s="8"/>
      <c r="D770" s="8">
        <v>0</v>
      </c>
      <c r="E770" s="8">
        <v>0</v>
      </c>
      <c r="F770" s="8">
        <v>0</v>
      </c>
      <c r="G770" s="8">
        <v>0</v>
      </c>
      <c r="H770" s="8">
        <v>1</v>
      </c>
      <c r="I770" s="8">
        <v>0</v>
      </c>
      <c r="J770" s="8">
        <v>1</v>
      </c>
      <c r="K770" s="8">
        <v>4</v>
      </c>
      <c r="L770" s="8">
        <v>1</v>
      </c>
    </row>
    <row r="771" spans="1:12">
      <c r="A771" s="8"/>
      <c r="B771" s="8">
        <v>12</v>
      </c>
      <c r="C771" s="8"/>
      <c r="D771" s="8">
        <v>0</v>
      </c>
      <c r="E771" s="8">
        <v>0</v>
      </c>
      <c r="F771" s="8">
        <v>0</v>
      </c>
      <c r="G771" s="8">
        <v>1</v>
      </c>
      <c r="H771" s="8">
        <v>1</v>
      </c>
      <c r="I771" s="8">
        <v>1</v>
      </c>
      <c r="J771" s="8">
        <v>2</v>
      </c>
      <c r="K771" s="8">
        <v>3</v>
      </c>
      <c r="L771" s="8">
        <v>1</v>
      </c>
    </row>
    <row r="772" spans="1:12">
      <c r="A772" s="8"/>
      <c r="B772" s="8">
        <v>14</v>
      </c>
      <c r="C772" s="8"/>
      <c r="D772" s="8">
        <v>0</v>
      </c>
      <c r="E772" s="8">
        <v>0</v>
      </c>
      <c r="F772" s="8">
        <v>0</v>
      </c>
      <c r="G772" s="8">
        <v>0</v>
      </c>
      <c r="H772" s="8">
        <v>1</v>
      </c>
      <c r="I772" s="8">
        <v>1</v>
      </c>
      <c r="J772" s="8">
        <v>0</v>
      </c>
      <c r="K772" s="8">
        <v>5</v>
      </c>
      <c r="L772" s="8">
        <v>0</v>
      </c>
    </row>
    <row r="773" spans="1:12">
      <c r="A773" s="8"/>
      <c r="B773" s="8">
        <v>15</v>
      </c>
      <c r="C773" s="8"/>
      <c r="D773" s="8">
        <v>1</v>
      </c>
      <c r="E773" s="8">
        <v>1</v>
      </c>
      <c r="F773" s="8">
        <v>1</v>
      </c>
      <c r="G773" s="8">
        <v>0</v>
      </c>
      <c r="H773" s="8">
        <v>1</v>
      </c>
      <c r="I773" s="8">
        <v>1</v>
      </c>
      <c r="J773" s="8">
        <v>0</v>
      </c>
      <c r="K773" s="8">
        <v>0</v>
      </c>
      <c r="L773" s="8">
        <v>0</v>
      </c>
    </row>
    <row r="774" spans="1:12">
      <c r="A774" s="8" t="s">
        <v>1119</v>
      </c>
      <c r="B774" s="8">
        <v>16</v>
      </c>
      <c r="C774" s="8"/>
      <c r="D774" s="8">
        <v>10</v>
      </c>
      <c r="E774" s="8">
        <v>4</v>
      </c>
      <c r="F774" s="8">
        <v>5</v>
      </c>
      <c r="G774" s="8">
        <v>0</v>
      </c>
      <c r="H774" s="8">
        <v>0</v>
      </c>
      <c r="I774" s="8">
        <v>0</v>
      </c>
      <c r="J774" s="8">
        <v>0</v>
      </c>
      <c r="K774" s="8">
        <v>0</v>
      </c>
      <c r="L774" s="8">
        <v>0</v>
      </c>
    </row>
    <row r="775" spans="1:12">
      <c r="A775" s="8" t="s">
        <v>1120</v>
      </c>
      <c r="B775" s="8">
        <v>17</v>
      </c>
      <c r="C775" s="8"/>
      <c r="D775" s="8">
        <v>0</v>
      </c>
      <c r="E775" s="8">
        <v>15</v>
      </c>
      <c r="F775" s="8">
        <v>0</v>
      </c>
      <c r="G775" s="8">
        <v>0</v>
      </c>
      <c r="H775" s="8">
        <v>0</v>
      </c>
      <c r="I775" s="8">
        <v>0</v>
      </c>
      <c r="J775" s="8">
        <v>0</v>
      </c>
      <c r="K775" s="8">
        <v>0</v>
      </c>
      <c r="L775" s="8">
        <v>0</v>
      </c>
    </row>
    <row r="776" spans="1:12">
      <c r="A776" s="8" t="s">
        <v>1121</v>
      </c>
      <c r="B776" s="8">
        <v>18</v>
      </c>
      <c r="C776" s="8"/>
      <c r="D776" s="8">
        <v>8</v>
      </c>
      <c r="E776" s="8">
        <v>15</v>
      </c>
      <c r="F776" s="8">
        <v>3</v>
      </c>
      <c r="G776" s="8">
        <v>2</v>
      </c>
      <c r="H776" s="8">
        <v>0</v>
      </c>
      <c r="I776" s="8">
        <v>0</v>
      </c>
      <c r="J776" s="8">
        <v>0</v>
      </c>
      <c r="K776" s="8">
        <v>0</v>
      </c>
      <c r="L776" s="8">
        <v>0</v>
      </c>
    </row>
    <row r="777" spans="1:12">
      <c r="A777" s="11" t="s">
        <v>733</v>
      </c>
      <c r="B777" s="11" t="s">
        <v>565</v>
      </c>
      <c r="C777" s="11">
        <v>2</v>
      </c>
      <c r="D777" s="11">
        <f>SUM(D778:D779)</f>
        <v>0</v>
      </c>
      <c r="E777" s="11">
        <f t="shared" ref="E777:L777" si="174">SUM(E778:E779)</f>
        <v>0</v>
      </c>
      <c r="F777" s="11">
        <f t="shared" si="174"/>
        <v>0</v>
      </c>
      <c r="G777" s="11">
        <f t="shared" si="174"/>
        <v>1</v>
      </c>
      <c r="H777" s="11">
        <f t="shared" si="174"/>
        <v>5</v>
      </c>
      <c r="I777" s="11">
        <f t="shared" si="174"/>
        <v>9</v>
      </c>
      <c r="J777" s="11">
        <f t="shared" si="174"/>
        <v>2</v>
      </c>
      <c r="K777" s="11">
        <f t="shared" si="174"/>
        <v>0</v>
      </c>
      <c r="L777" s="11">
        <f t="shared" si="174"/>
        <v>0</v>
      </c>
    </row>
    <row r="778" spans="1:12">
      <c r="A778" s="8"/>
      <c r="B778" s="8">
        <v>19</v>
      </c>
      <c r="C778" s="8"/>
      <c r="D778" s="8">
        <v>0</v>
      </c>
      <c r="E778" s="8">
        <v>0</v>
      </c>
      <c r="F778" s="8">
        <v>0</v>
      </c>
      <c r="G778" s="8">
        <v>0</v>
      </c>
      <c r="H778" s="8">
        <v>0</v>
      </c>
      <c r="I778" s="8">
        <v>0</v>
      </c>
      <c r="J778" s="8">
        <v>0</v>
      </c>
      <c r="K778" s="8">
        <v>0</v>
      </c>
      <c r="L778" s="8">
        <v>0</v>
      </c>
    </row>
    <row r="779" spans="1:12">
      <c r="A779" s="8" t="s">
        <v>1020</v>
      </c>
      <c r="B779" s="8">
        <v>20</v>
      </c>
      <c r="C779" s="8"/>
      <c r="D779" s="8">
        <v>0</v>
      </c>
      <c r="E779" s="8">
        <v>0</v>
      </c>
      <c r="F779" s="8">
        <v>0</v>
      </c>
      <c r="G779" s="8">
        <v>1</v>
      </c>
      <c r="H779" s="8">
        <v>5</v>
      </c>
      <c r="I779" s="8">
        <v>9</v>
      </c>
      <c r="J779" s="8">
        <v>2</v>
      </c>
      <c r="K779" s="8">
        <v>0</v>
      </c>
      <c r="L779" s="8">
        <v>0</v>
      </c>
    </row>
    <row r="780" spans="1:12">
      <c r="A780" s="11" t="s">
        <v>734</v>
      </c>
      <c r="B780" s="11" t="s">
        <v>565</v>
      </c>
      <c r="C780" s="11">
        <v>2</v>
      </c>
      <c r="D780" s="11">
        <f>SUM(D781:D782)</f>
        <v>0</v>
      </c>
      <c r="E780" s="11">
        <f t="shared" ref="E780:L780" si="175">SUM(E781:E782)</f>
        <v>4</v>
      </c>
      <c r="F780" s="11">
        <f t="shared" si="175"/>
        <v>17</v>
      </c>
      <c r="G780" s="11">
        <f t="shared" si="175"/>
        <v>12</v>
      </c>
      <c r="H780" s="11">
        <f t="shared" si="175"/>
        <v>5</v>
      </c>
      <c r="I780" s="11">
        <f t="shared" si="175"/>
        <v>2</v>
      </c>
      <c r="J780" s="11">
        <f t="shared" si="175"/>
        <v>0</v>
      </c>
      <c r="K780" s="11">
        <f t="shared" si="175"/>
        <v>0</v>
      </c>
      <c r="L780" s="11">
        <f t="shared" si="175"/>
        <v>0</v>
      </c>
    </row>
    <row r="781" spans="1:12">
      <c r="A781" s="8" t="s">
        <v>1011</v>
      </c>
      <c r="B781" s="8">
        <v>14</v>
      </c>
      <c r="C781" s="8"/>
      <c r="D781" s="8">
        <v>0</v>
      </c>
      <c r="E781" s="8">
        <v>4</v>
      </c>
      <c r="F781" s="8">
        <v>17</v>
      </c>
      <c r="G781" s="8">
        <v>12</v>
      </c>
      <c r="H781" s="8">
        <v>4</v>
      </c>
      <c r="I781" s="8">
        <v>0</v>
      </c>
      <c r="J781" s="8">
        <v>0</v>
      </c>
      <c r="K781" s="8">
        <v>0</v>
      </c>
      <c r="L781" s="8">
        <v>0</v>
      </c>
    </row>
    <row r="782" spans="1:12">
      <c r="A782" s="8"/>
      <c r="B782" s="8">
        <v>16</v>
      </c>
      <c r="C782" s="8"/>
      <c r="D782" s="8">
        <v>0</v>
      </c>
      <c r="E782" s="8">
        <v>0</v>
      </c>
      <c r="F782" s="8">
        <v>0</v>
      </c>
      <c r="G782" s="8">
        <v>0</v>
      </c>
      <c r="H782" s="8">
        <v>1</v>
      </c>
      <c r="I782" s="8">
        <v>2</v>
      </c>
      <c r="J782" s="8">
        <v>0</v>
      </c>
      <c r="K782" s="8">
        <v>0</v>
      </c>
      <c r="L782" s="8">
        <v>0</v>
      </c>
    </row>
    <row r="783" spans="1:12">
      <c r="A783" s="11" t="s">
        <v>735</v>
      </c>
      <c r="B783" s="11" t="s">
        <v>565</v>
      </c>
      <c r="C783" s="11">
        <v>1</v>
      </c>
      <c r="D783" s="11">
        <f>SUM(D784)</f>
        <v>0</v>
      </c>
      <c r="E783" s="11">
        <f t="shared" ref="E783:L783" si="176">SUM(E784)</f>
        <v>0</v>
      </c>
      <c r="F783" s="11">
        <f t="shared" si="176"/>
        <v>0</v>
      </c>
      <c r="G783" s="11">
        <f t="shared" si="176"/>
        <v>4</v>
      </c>
      <c r="H783" s="11">
        <f t="shared" si="176"/>
        <v>16</v>
      </c>
      <c r="I783" s="11">
        <f t="shared" si="176"/>
        <v>26</v>
      </c>
      <c r="J783" s="11">
        <f t="shared" si="176"/>
        <v>3</v>
      </c>
      <c r="K783" s="11">
        <f t="shared" si="176"/>
        <v>0</v>
      </c>
      <c r="L783" s="11">
        <f t="shared" si="176"/>
        <v>0</v>
      </c>
    </row>
    <row r="784" spans="1:12">
      <c r="A784" s="8"/>
      <c r="B784" s="8">
        <v>15</v>
      </c>
      <c r="C784" s="8"/>
      <c r="D784" s="8">
        <v>0</v>
      </c>
      <c r="E784" s="8">
        <v>0</v>
      </c>
      <c r="F784" s="8">
        <v>0</v>
      </c>
      <c r="G784" s="8">
        <v>4</v>
      </c>
      <c r="H784" s="8">
        <v>16</v>
      </c>
      <c r="I784" s="8">
        <v>26</v>
      </c>
      <c r="J784" s="8">
        <v>3</v>
      </c>
      <c r="K784" s="8">
        <v>0</v>
      </c>
      <c r="L784" s="8">
        <v>0</v>
      </c>
    </row>
    <row r="785" spans="1:12">
      <c r="A785" s="11" t="s">
        <v>736</v>
      </c>
      <c r="B785" s="11" t="s">
        <v>565</v>
      </c>
      <c r="C785" s="11">
        <v>1</v>
      </c>
      <c r="D785" s="11">
        <f>SUM(D786:D791)</f>
        <v>0</v>
      </c>
      <c r="E785" s="11">
        <f t="shared" ref="E785:L785" si="177">SUM(E786:E791)</f>
        <v>0</v>
      </c>
      <c r="F785" s="11">
        <f t="shared" si="177"/>
        <v>10</v>
      </c>
      <c r="G785" s="11">
        <f t="shared" si="177"/>
        <v>48</v>
      </c>
      <c r="H785" s="11">
        <f t="shared" si="177"/>
        <v>31</v>
      </c>
      <c r="I785" s="11">
        <f t="shared" si="177"/>
        <v>21</v>
      </c>
      <c r="J785" s="11">
        <f t="shared" si="177"/>
        <v>18</v>
      </c>
      <c r="K785" s="11">
        <f t="shared" si="177"/>
        <v>7</v>
      </c>
      <c r="L785" s="11">
        <f t="shared" si="177"/>
        <v>0</v>
      </c>
    </row>
    <row r="786" spans="1:12">
      <c r="A786" s="8"/>
      <c r="B786" s="8">
        <v>13</v>
      </c>
      <c r="C786" s="8"/>
      <c r="D786" s="8">
        <v>0</v>
      </c>
      <c r="E786" s="8">
        <v>0</v>
      </c>
      <c r="F786" s="8">
        <v>0</v>
      </c>
      <c r="G786" s="8">
        <v>0</v>
      </c>
      <c r="H786" s="8">
        <v>0</v>
      </c>
      <c r="I786" s="8">
        <v>1</v>
      </c>
      <c r="J786" s="8">
        <v>1</v>
      </c>
      <c r="K786" s="8">
        <v>0</v>
      </c>
      <c r="L786" s="8">
        <v>0</v>
      </c>
    </row>
    <row r="787" spans="1:12">
      <c r="A787" s="8"/>
      <c r="B787" s="8">
        <v>14</v>
      </c>
      <c r="C787" s="8"/>
      <c r="D787" s="8">
        <v>0</v>
      </c>
      <c r="E787" s="8">
        <v>0</v>
      </c>
      <c r="F787" s="8">
        <v>0</v>
      </c>
      <c r="G787" s="8">
        <v>7</v>
      </c>
      <c r="H787" s="8">
        <v>7</v>
      </c>
      <c r="I787" s="8">
        <v>7</v>
      </c>
      <c r="J787" s="8">
        <v>2</v>
      </c>
      <c r="K787" s="8">
        <v>0</v>
      </c>
      <c r="L787" s="8">
        <v>0</v>
      </c>
    </row>
    <row r="788" spans="1:12">
      <c r="A788" s="8" t="s">
        <v>1048</v>
      </c>
      <c r="B788" s="8">
        <v>15</v>
      </c>
      <c r="C788" s="8"/>
      <c r="D788" s="8">
        <v>0</v>
      </c>
      <c r="E788" s="8">
        <v>0</v>
      </c>
      <c r="F788" s="8">
        <v>0</v>
      </c>
      <c r="G788" s="8">
        <v>0</v>
      </c>
      <c r="H788" s="8">
        <v>6</v>
      </c>
      <c r="I788" s="8">
        <v>7</v>
      </c>
      <c r="J788" s="8">
        <v>15</v>
      </c>
      <c r="K788" s="8">
        <v>7</v>
      </c>
      <c r="L788" s="8">
        <v>0</v>
      </c>
    </row>
    <row r="789" spans="1:12">
      <c r="A789" s="8"/>
      <c r="B789" s="8">
        <v>16</v>
      </c>
      <c r="C789" s="8"/>
      <c r="D789" s="8">
        <v>0</v>
      </c>
      <c r="E789" s="8">
        <v>0</v>
      </c>
      <c r="F789" s="8">
        <v>0</v>
      </c>
      <c r="G789" s="8">
        <v>3</v>
      </c>
      <c r="H789" s="8">
        <v>18</v>
      </c>
      <c r="I789" s="8">
        <v>6</v>
      </c>
      <c r="J789" s="8">
        <v>0</v>
      </c>
      <c r="K789" s="8">
        <v>0</v>
      </c>
      <c r="L789" s="8">
        <v>0</v>
      </c>
    </row>
    <row r="790" spans="1:12">
      <c r="A790" s="8"/>
      <c r="B790" s="8">
        <v>18</v>
      </c>
      <c r="C790" s="8"/>
      <c r="D790" s="8">
        <v>0</v>
      </c>
      <c r="E790" s="8">
        <v>0</v>
      </c>
      <c r="F790" s="8">
        <v>0</v>
      </c>
      <c r="G790" s="8">
        <v>22</v>
      </c>
      <c r="H790" s="8">
        <v>0</v>
      </c>
      <c r="I790" s="8">
        <v>0</v>
      </c>
      <c r="J790" s="8">
        <v>0</v>
      </c>
      <c r="K790" s="8">
        <v>0</v>
      </c>
      <c r="L790" s="8">
        <v>0</v>
      </c>
    </row>
    <row r="791" spans="1:12">
      <c r="A791" s="8"/>
      <c r="B791" s="8">
        <v>19</v>
      </c>
      <c r="C791" s="8"/>
      <c r="D791" s="8">
        <v>0</v>
      </c>
      <c r="E791" s="8">
        <v>0</v>
      </c>
      <c r="F791" s="8">
        <v>10</v>
      </c>
      <c r="G791" s="8">
        <v>16</v>
      </c>
      <c r="H791" s="8">
        <v>0</v>
      </c>
      <c r="I791" s="8">
        <v>0</v>
      </c>
      <c r="J791" s="8">
        <v>0</v>
      </c>
      <c r="K791" s="8">
        <v>0</v>
      </c>
      <c r="L791" s="8">
        <v>0</v>
      </c>
    </row>
    <row r="792" spans="1:12">
      <c r="A792" s="11" t="s">
        <v>950</v>
      </c>
      <c r="B792" s="11" t="s">
        <v>565</v>
      </c>
      <c r="C792" s="11">
        <v>3</v>
      </c>
      <c r="D792" s="11">
        <f>SUM(D793)</f>
        <v>11</v>
      </c>
      <c r="E792" s="11">
        <f t="shared" ref="E792:L792" si="178">SUM(E793)</f>
        <v>2</v>
      </c>
      <c r="F792" s="11">
        <f t="shared" si="178"/>
        <v>0</v>
      </c>
      <c r="G792" s="11">
        <f t="shared" si="178"/>
        <v>0</v>
      </c>
      <c r="H792" s="11">
        <f t="shared" si="178"/>
        <v>0</v>
      </c>
      <c r="I792" s="11">
        <f t="shared" si="178"/>
        <v>0</v>
      </c>
      <c r="J792" s="11">
        <f t="shared" si="178"/>
        <v>0</v>
      </c>
      <c r="K792" s="11">
        <f t="shared" si="178"/>
        <v>0</v>
      </c>
      <c r="L792" s="11">
        <f t="shared" si="178"/>
        <v>0</v>
      </c>
    </row>
    <row r="793" spans="1:12">
      <c r="A793" s="8"/>
      <c r="B793" s="8">
        <v>13</v>
      </c>
      <c r="C793" s="8"/>
      <c r="D793" s="8">
        <v>11</v>
      </c>
      <c r="E793" s="8">
        <v>2</v>
      </c>
      <c r="F793" s="8">
        <v>0</v>
      </c>
      <c r="G793" s="8">
        <v>0</v>
      </c>
      <c r="H793" s="8">
        <v>0</v>
      </c>
      <c r="I793" s="8">
        <v>0</v>
      </c>
      <c r="J793" s="8">
        <v>0</v>
      </c>
      <c r="K793" s="8">
        <v>0</v>
      </c>
      <c r="L793" s="8">
        <v>0</v>
      </c>
    </row>
    <row r="794" spans="1:12">
      <c r="A794" s="11" t="s">
        <v>737</v>
      </c>
      <c r="B794" s="11" t="s">
        <v>565</v>
      </c>
      <c r="C794" s="11">
        <v>3</v>
      </c>
      <c r="D794" s="11">
        <f>SUM(D795:D799)</f>
        <v>72</v>
      </c>
      <c r="E794" s="11">
        <f t="shared" ref="E794:L794" si="179">SUM(E795:E799)</f>
        <v>5</v>
      </c>
      <c r="F794" s="11">
        <f t="shared" si="179"/>
        <v>8</v>
      </c>
      <c r="G794" s="11">
        <f t="shared" si="179"/>
        <v>4</v>
      </c>
      <c r="H794" s="11">
        <f t="shared" si="179"/>
        <v>0</v>
      </c>
      <c r="I794" s="11">
        <f t="shared" si="179"/>
        <v>0</v>
      </c>
      <c r="J794" s="11">
        <f t="shared" si="179"/>
        <v>0</v>
      </c>
      <c r="K794" s="11">
        <f t="shared" si="179"/>
        <v>0</v>
      </c>
      <c r="L794" s="11">
        <f t="shared" si="179"/>
        <v>0</v>
      </c>
    </row>
    <row r="795" spans="1:12">
      <c r="A795" s="8" t="s">
        <v>1036</v>
      </c>
      <c r="B795" s="8">
        <v>9</v>
      </c>
      <c r="C795" s="8"/>
      <c r="D795" s="8">
        <v>10</v>
      </c>
      <c r="E795" s="8">
        <v>3</v>
      </c>
      <c r="F795" s="8">
        <v>2</v>
      </c>
      <c r="G795" s="8">
        <v>4</v>
      </c>
      <c r="H795" s="8">
        <v>0</v>
      </c>
      <c r="I795" s="8">
        <v>0</v>
      </c>
      <c r="J795" s="8">
        <v>0</v>
      </c>
      <c r="K795" s="8">
        <v>0</v>
      </c>
      <c r="L795" s="8">
        <v>0</v>
      </c>
    </row>
    <row r="796" spans="1:12">
      <c r="A796" s="8" t="s">
        <v>1037</v>
      </c>
      <c r="B796" s="8">
        <v>11</v>
      </c>
      <c r="C796" s="8"/>
      <c r="D796" s="8">
        <v>23</v>
      </c>
      <c r="E796" s="8">
        <v>0</v>
      </c>
      <c r="F796" s="8">
        <v>2</v>
      </c>
      <c r="G796" s="8">
        <v>0</v>
      </c>
      <c r="H796" s="8">
        <v>0</v>
      </c>
      <c r="I796" s="8">
        <v>0</v>
      </c>
      <c r="J796" s="8">
        <v>0</v>
      </c>
      <c r="K796" s="8">
        <v>0</v>
      </c>
      <c r="L796" s="8">
        <v>0</v>
      </c>
    </row>
    <row r="797" spans="1:12">
      <c r="A797" s="8" t="s">
        <v>85</v>
      </c>
      <c r="B797" s="8">
        <v>12</v>
      </c>
      <c r="C797" s="8"/>
      <c r="D797" s="8">
        <v>5</v>
      </c>
      <c r="E797" s="8">
        <v>0</v>
      </c>
      <c r="F797" s="8">
        <v>1</v>
      </c>
      <c r="G797" s="8">
        <v>0</v>
      </c>
      <c r="H797" s="8">
        <v>0</v>
      </c>
      <c r="I797" s="8">
        <v>0</v>
      </c>
      <c r="J797" s="8">
        <v>0</v>
      </c>
      <c r="K797" s="8">
        <v>0</v>
      </c>
      <c r="L797" s="8">
        <v>0</v>
      </c>
    </row>
    <row r="798" spans="1:12">
      <c r="A798" s="8" t="s">
        <v>1007</v>
      </c>
      <c r="B798" s="8">
        <v>14</v>
      </c>
      <c r="C798" s="8"/>
      <c r="D798" s="8">
        <v>21</v>
      </c>
      <c r="E798" s="8">
        <v>0</v>
      </c>
      <c r="F798" s="8">
        <v>3</v>
      </c>
      <c r="G798" s="8">
        <v>0</v>
      </c>
      <c r="H798" s="8">
        <v>0</v>
      </c>
      <c r="I798" s="8">
        <v>0</v>
      </c>
      <c r="J798" s="8">
        <v>0</v>
      </c>
      <c r="K798" s="8">
        <v>0</v>
      </c>
      <c r="L798" s="8">
        <v>0</v>
      </c>
    </row>
    <row r="799" spans="1:12">
      <c r="A799" s="8" t="s">
        <v>1033</v>
      </c>
      <c r="B799" s="8">
        <v>15</v>
      </c>
      <c r="C799" s="8"/>
      <c r="D799" s="8">
        <v>13</v>
      </c>
      <c r="E799" s="8">
        <v>2</v>
      </c>
      <c r="F799" s="8">
        <v>0</v>
      </c>
      <c r="G799" s="8">
        <v>0</v>
      </c>
      <c r="H799" s="8">
        <v>0</v>
      </c>
      <c r="I799" s="8">
        <v>0</v>
      </c>
      <c r="J799" s="8">
        <v>0</v>
      </c>
      <c r="K799" s="8">
        <v>0</v>
      </c>
      <c r="L799" s="8">
        <v>0</v>
      </c>
    </row>
    <row r="800" spans="1:12">
      <c r="A800" s="11" t="s">
        <v>951</v>
      </c>
      <c r="B800" s="11" t="s">
        <v>565</v>
      </c>
      <c r="C800" s="11">
        <v>3</v>
      </c>
      <c r="D800" s="11">
        <f>SUM(D801)</f>
        <v>12</v>
      </c>
      <c r="E800" s="11">
        <f t="shared" ref="E800:L800" si="180">SUM(E801)</f>
        <v>7</v>
      </c>
      <c r="F800" s="11">
        <f t="shared" si="180"/>
        <v>5</v>
      </c>
      <c r="G800" s="11">
        <f t="shared" si="180"/>
        <v>0</v>
      </c>
      <c r="H800" s="11">
        <f t="shared" si="180"/>
        <v>0</v>
      </c>
      <c r="I800" s="11">
        <f t="shared" si="180"/>
        <v>0</v>
      </c>
      <c r="J800" s="11">
        <f t="shared" si="180"/>
        <v>0</v>
      </c>
      <c r="K800" s="11">
        <f t="shared" si="180"/>
        <v>0</v>
      </c>
      <c r="L800" s="11">
        <f t="shared" si="180"/>
        <v>0</v>
      </c>
    </row>
    <row r="801" spans="1:12">
      <c r="A801" s="8"/>
      <c r="B801" s="8">
        <v>15</v>
      </c>
      <c r="C801" s="8"/>
      <c r="D801" s="8">
        <v>12</v>
      </c>
      <c r="E801" s="8">
        <v>7</v>
      </c>
      <c r="F801" s="8">
        <v>5</v>
      </c>
      <c r="G801" s="8">
        <v>0</v>
      </c>
      <c r="H801" s="8">
        <v>0</v>
      </c>
      <c r="I801" s="8">
        <v>0</v>
      </c>
      <c r="J801" s="8">
        <v>0</v>
      </c>
      <c r="K801" s="8">
        <v>0</v>
      </c>
      <c r="L801" s="8">
        <v>0</v>
      </c>
    </row>
    <row r="802" spans="1:12">
      <c r="A802" s="11" t="s">
        <v>738</v>
      </c>
      <c r="B802" s="11" t="s">
        <v>565</v>
      </c>
      <c r="C802" s="11">
        <v>3</v>
      </c>
      <c r="D802" s="11">
        <f>SUM(D803:D808)</f>
        <v>186</v>
      </c>
      <c r="E802" s="11">
        <f t="shared" ref="E802:L802" si="181">SUM(E803:E808)</f>
        <v>187</v>
      </c>
      <c r="F802" s="11">
        <f t="shared" si="181"/>
        <v>157</v>
      </c>
      <c r="G802" s="11">
        <f t="shared" si="181"/>
        <v>35</v>
      </c>
      <c r="H802" s="11">
        <f t="shared" si="181"/>
        <v>3</v>
      </c>
      <c r="I802" s="11">
        <f t="shared" si="181"/>
        <v>0</v>
      </c>
      <c r="J802" s="11">
        <f t="shared" si="181"/>
        <v>0</v>
      </c>
      <c r="K802" s="11">
        <f t="shared" si="181"/>
        <v>0</v>
      </c>
      <c r="L802" s="11">
        <f t="shared" si="181"/>
        <v>0</v>
      </c>
    </row>
    <row r="803" spans="1:12">
      <c r="A803" s="8" t="s">
        <v>147</v>
      </c>
      <c r="B803" s="8">
        <v>11</v>
      </c>
      <c r="C803" s="8"/>
      <c r="D803" s="8">
        <v>4</v>
      </c>
      <c r="E803" s="8">
        <v>4</v>
      </c>
      <c r="F803" s="8">
        <v>5</v>
      </c>
      <c r="G803" s="8">
        <v>5</v>
      </c>
      <c r="H803" s="8">
        <v>1</v>
      </c>
      <c r="I803" s="8">
        <v>0</v>
      </c>
      <c r="J803" s="8">
        <v>0</v>
      </c>
      <c r="K803" s="8">
        <v>0</v>
      </c>
      <c r="L803" s="8">
        <v>0</v>
      </c>
    </row>
    <row r="804" spans="1:12">
      <c r="A804" s="8" t="s">
        <v>1064</v>
      </c>
      <c r="B804" s="8">
        <v>12</v>
      </c>
      <c r="C804" s="8"/>
      <c r="D804" s="8">
        <v>1</v>
      </c>
      <c r="E804" s="8">
        <v>0</v>
      </c>
      <c r="F804" s="8">
        <v>4</v>
      </c>
      <c r="G804" s="8">
        <v>3</v>
      </c>
      <c r="H804" s="8">
        <v>1</v>
      </c>
      <c r="I804" s="8">
        <v>0</v>
      </c>
      <c r="J804" s="8">
        <v>0</v>
      </c>
      <c r="K804" s="8">
        <v>0</v>
      </c>
      <c r="L804" s="8">
        <v>0</v>
      </c>
    </row>
    <row r="805" spans="1:12">
      <c r="A805" s="8" t="s">
        <v>1062</v>
      </c>
      <c r="B805" s="8">
        <v>14</v>
      </c>
      <c r="C805" s="8"/>
      <c r="D805" s="8">
        <v>2</v>
      </c>
      <c r="E805" s="8">
        <v>19</v>
      </c>
      <c r="F805" s="8">
        <v>13</v>
      </c>
      <c r="G805" s="8">
        <v>2</v>
      </c>
      <c r="H805" s="8">
        <v>1</v>
      </c>
      <c r="I805" s="8">
        <v>0</v>
      </c>
      <c r="J805" s="8">
        <v>0</v>
      </c>
      <c r="K805" s="8">
        <v>0</v>
      </c>
      <c r="L805" s="8">
        <v>0</v>
      </c>
    </row>
    <row r="806" spans="1:12">
      <c r="A806" s="8" t="s">
        <v>1063</v>
      </c>
      <c r="B806" s="8">
        <v>15</v>
      </c>
      <c r="C806" s="8"/>
      <c r="D806" s="8">
        <v>34</v>
      </c>
      <c r="E806" s="8">
        <v>29</v>
      </c>
      <c r="F806" s="8">
        <v>32</v>
      </c>
      <c r="G806" s="8">
        <v>15</v>
      </c>
      <c r="H806" s="8">
        <v>0</v>
      </c>
      <c r="I806" s="8">
        <v>0</v>
      </c>
      <c r="J806" s="8">
        <v>0</v>
      </c>
      <c r="K806" s="8">
        <v>0</v>
      </c>
      <c r="L806" s="8">
        <v>0</v>
      </c>
    </row>
    <row r="807" spans="1:12">
      <c r="A807" s="8" t="s">
        <v>1066</v>
      </c>
      <c r="B807" s="8">
        <v>16</v>
      </c>
      <c r="C807" s="8"/>
      <c r="D807" s="8">
        <v>46</v>
      </c>
      <c r="E807" s="8">
        <v>56</v>
      </c>
      <c r="F807" s="8">
        <v>61</v>
      </c>
      <c r="G807" s="8">
        <v>9</v>
      </c>
      <c r="H807" s="8">
        <v>0</v>
      </c>
      <c r="I807" s="8">
        <v>0</v>
      </c>
      <c r="J807" s="8">
        <v>0</v>
      </c>
      <c r="K807" s="8">
        <v>0</v>
      </c>
      <c r="L807" s="8">
        <v>0</v>
      </c>
    </row>
    <row r="808" spans="1:12">
      <c r="A808" s="8" t="s">
        <v>1065</v>
      </c>
      <c r="B808" s="8">
        <v>17</v>
      </c>
      <c r="C808" s="8"/>
      <c r="D808" s="8">
        <v>99</v>
      </c>
      <c r="E808" s="8">
        <v>79</v>
      </c>
      <c r="F808" s="8">
        <v>42</v>
      </c>
      <c r="G808" s="8">
        <v>1</v>
      </c>
      <c r="H808" s="8">
        <v>0</v>
      </c>
      <c r="I808" s="8">
        <v>0</v>
      </c>
      <c r="J808" s="8">
        <v>0</v>
      </c>
      <c r="K808" s="8">
        <v>0</v>
      </c>
      <c r="L808" s="8">
        <v>0</v>
      </c>
    </row>
    <row r="809" spans="1:12">
      <c r="A809" s="11" t="s">
        <v>739</v>
      </c>
      <c r="B809" s="11" t="s">
        <v>565</v>
      </c>
      <c r="C809" s="11">
        <v>3</v>
      </c>
      <c r="D809" s="11">
        <f>SUM(D810)</f>
        <v>6</v>
      </c>
      <c r="E809" s="11">
        <f t="shared" ref="E809:L809" si="182">SUM(E810)</f>
        <v>5</v>
      </c>
      <c r="F809" s="11">
        <f t="shared" si="182"/>
        <v>0</v>
      </c>
      <c r="G809" s="11">
        <f t="shared" si="182"/>
        <v>0</v>
      </c>
      <c r="H809" s="11">
        <f t="shared" si="182"/>
        <v>0</v>
      </c>
      <c r="I809" s="11">
        <f t="shared" si="182"/>
        <v>0</v>
      </c>
      <c r="J809" s="11">
        <f t="shared" si="182"/>
        <v>0</v>
      </c>
      <c r="K809" s="11">
        <f t="shared" si="182"/>
        <v>0</v>
      </c>
      <c r="L809" s="11">
        <f t="shared" si="182"/>
        <v>0</v>
      </c>
    </row>
    <row r="810" spans="1:12">
      <c r="A810" s="8"/>
      <c r="B810" s="8">
        <v>15</v>
      </c>
      <c r="C810" s="8"/>
      <c r="D810" s="8">
        <v>6</v>
      </c>
      <c r="E810" s="8">
        <v>5</v>
      </c>
      <c r="F810" s="8">
        <v>0</v>
      </c>
      <c r="G810" s="8">
        <v>0</v>
      </c>
      <c r="H810" s="8">
        <v>0</v>
      </c>
      <c r="I810" s="8">
        <v>0</v>
      </c>
      <c r="J810" s="8">
        <v>0</v>
      </c>
      <c r="K810" s="8">
        <v>0</v>
      </c>
      <c r="L810" s="8">
        <v>0</v>
      </c>
    </row>
    <row r="811" spans="1:12">
      <c r="A811" s="11" t="s">
        <v>740</v>
      </c>
      <c r="B811" s="11" t="s">
        <v>565</v>
      </c>
      <c r="C811" s="11">
        <v>3</v>
      </c>
      <c r="D811" s="11">
        <f>SUM(D812:D813)</f>
        <v>2</v>
      </c>
      <c r="E811" s="11">
        <f t="shared" ref="E811:L811" si="183">SUM(E812:E813)</f>
        <v>6</v>
      </c>
      <c r="F811" s="11">
        <f t="shared" si="183"/>
        <v>2</v>
      </c>
      <c r="G811" s="11">
        <f t="shared" si="183"/>
        <v>0</v>
      </c>
      <c r="H811" s="11">
        <f t="shared" si="183"/>
        <v>0</v>
      </c>
      <c r="I811" s="11">
        <f t="shared" si="183"/>
        <v>0</v>
      </c>
      <c r="J811" s="11">
        <f t="shared" si="183"/>
        <v>0</v>
      </c>
      <c r="K811" s="11">
        <f t="shared" si="183"/>
        <v>0</v>
      </c>
      <c r="L811" s="11">
        <f t="shared" si="183"/>
        <v>0</v>
      </c>
    </row>
    <row r="812" spans="1:12">
      <c r="A812" s="8"/>
      <c r="B812" s="8">
        <v>15</v>
      </c>
      <c r="C812" s="8"/>
      <c r="D812" s="8">
        <v>1</v>
      </c>
      <c r="E812" s="8">
        <v>1</v>
      </c>
      <c r="F812" s="8">
        <v>1</v>
      </c>
      <c r="G812" s="8">
        <v>0</v>
      </c>
      <c r="H812" s="8">
        <v>0</v>
      </c>
      <c r="I812" s="8">
        <v>0</v>
      </c>
      <c r="J812" s="8">
        <v>0</v>
      </c>
      <c r="K812" s="8">
        <v>0</v>
      </c>
      <c r="L812" s="8">
        <v>0</v>
      </c>
    </row>
    <row r="813" spans="1:12">
      <c r="A813" s="8"/>
      <c r="B813" s="8">
        <v>16</v>
      </c>
      <c r="C813" s="8"/>
      <c r="D813" s="8">
        <v>1</v>
      </c>
      <c r="E813" s="8">
        <v>5</v>
      </c>
      <c r="F813" s="8">
        <v>1</v>
      </c>
      <c r="G813" s="8">
        <v>0</v>
      </c>
      <c r="H813" s="8">
        <v>0</v>
      </c>
      <c r="I813" s="8">
        <v>0</v>
      </c>
      <c r="J813" s="8">
        <v>0</v>
      </c>
      <c r="K813" s="8">
        <v>0</v>
      </c>
      <c r="L813" s="8">
        <v>0</v>
      </c>
    </row>
    <row r="814" spans="1:12">
      <c r="A814" s="11" t="s">
        <v>741</v>
      </c>
      <c r="B814" s="11" t="s">
        <v>565</v>
      </c>
      <c r="C814" s="11">
        <v>3</v>
      </c>
      <c r="D814" s="11">
        <f>SUM(D815:D822)</f>
        <v>78</v>
      </c>
      <c r="E814" s="11">
        <f t="shared" ref="E814:L814" si="184">SUM(E815:E822)</f>
        <v>15</v>
      </c>
      <c r="F814" s="11">
        <f t="shared" si="184"/>
        <v>1</v>
      </c>
      <c r="G814" s="11">
        <f t="shared" si="184"/>
        <v>0</v>
      </c>
      <c r="H814" s="11">
        <f t="shared" si="184"/>
        <v>0</v>
      </c>
      <c r="I814" s="11">
        <f t="shared" si="184"/>
        <v>2</v>
      </c>
      <c r="J814" s="11">
        <f t="shared" si="184"/>
        <v>0</v>
      </c>
      <c r="K814" s="11">
        <f t="shared" si="184"/>
        <v>0</v>
      </c>
      <c r="L814" s="11">
        <f t="shared" si="184"/>
        <v>0</v>
      </c>
    </row>
    <row r="815" spans="1:12">
      <c r="A815" s="8" t="s">
        <v>1025</v>
      </c>
      <c r="B815" s="8">
        <v>11</v>
      </c>
      <c r="C815" s="8"/>
      <c r="D815" s="8">
        <v>6</v>
      </c>
      <c r="E815" s="8">
        <v>6</v>
      </c>
      <c r="F815" s="8">
        <v>0</v>
      </c>
      <c r="G815" s="8">
        <v>0</v>
      </c>
      <c r="H815" s="8">
        <v>0</v>
      </c>
      <c r="I815" s="8">
        <v>2</v>
      </c>
      <c r="J815" s="8">
        <v>0</v>
      </c>
      <c r="K815" s="8">
        <v>0</v>
      </c>
      <c r="L815" s="8">
        <v>0</v>
      </c>
    </row>
    <row r="816" spans="1:12">
      <c r="A816" s="8"/>
      <c r="B816" s="8">
        <v>13</v>
      </c>
      <c r="C816" s="8"/>
      <c r="D816" s="8">
        <v>8</v>
      </c>
      <c r="E816" s="8">
        <v>9</v>
      </c>
      <c r="F816" s="8">
        <v>0</v>
      </c>
      <c r="G816" s="8">
        <v>0</v>
      </c>
      <c r="H816" s="8">
        <v>0</v>
      </c>
      <c r="I816" s="8">
        <v>0</v>
      </c>
      <c r="J816" s="8">
        <v>0</v>
      </c>
      <c r="K816" s="8">
        <v>0</v>
      </c>
      <c r="L816" s="8">
        <v>0</v>
      </c>
    </row>
    <row r="817" spans="1:12">
      <c r="A817" s="8"/>
      <c r="B817" s="8">
        <v>14</v>
      </c>
      <c r="C817" s="8"/>
      <c r="D817" s="8">
        <v>2</v>
      </c>
      <c r="E817" s="8">
        <v>0</v>
      </c>
      <c r="F817" s="8">
        <v>0</v>
      </c>
      <c r="G817" s="8">
        <v>0</v>
      </c>
      <c r="H817" s="8">
        <v>0</v>
      </c>
      <c r="I817" s="8">
        <v>0</v>
      </c>
      <c r="J817" s="8">
        <v>0</v>
      </c>
      <c r="K817" s="8">
        <v>0</v>
      </c>
      <c r="L817" s="8">
        <v>0</v>
      </c>
    </row>
    <row r="818" spans="1:12">
      <c r="A818" s="8"/>
      <c r="B818" s="8">
        <v>15</v>
      </c>
      <c r="C818" s="8"/>
      <c r="D818" s="8">
        <v>26</v>
      </c>
      <c r="E818" s="8">
        <v>0</v>
      </c>
      <c r="F818" s="8">
        <v>0</v>
      </c>
      <c r="G818" s="8">
        <v>0</v>
      </c>
      <c r="H818" s="8">
        <v>0</v>
      </c>
      <c r="I818" s="8">
        <v>0</v>
      </c>
      <c r="J818" s="8">
        <v>0</v>
      </c>
      <c r="K818" s="8">
        <v>0</v>
      </c>
      <c r="L818" s="8">
        <v>0</v>
      </c>
    </row>
    <row r="819" spans="1:12">
      <c r="A819" s="8"/>
      <c r="B819" s="8">
        <v>16</v>
      </c>
      <c r="C819" s="8"/>
      <c r="D819" s="8">
        <v>1</v>
      </c>
      <c r="E819" s="8">
        <v>0</v>
      </c>
      <c r="F819" s="8">
        <v>0</v>
      </c>
      <c r="G819" s="8">
        <v>0</v>
      </c>
      <c r="H819" s="8">
        <v>0</v>
      </c>
      <c r="I819" s="8">
        <v>0</v>
      </c>
      <c r="J819" s="8">
        <v>0</v>
      </c>
      <c r="K819" s="8">
        <v>0</v>
      </c>
      <c r="L819" s="8">
        <v>0</v>
      </c>
    </row>
    <row r="820" spans="1:12">
      <c r="A820" s="8"/>
      <c r="B820" s="8">
        <v>17</v>
      </c>
      <c r="C820" s="8"/>
      <c r="D820" s="8">
        <v>0</v>
      </c>
      <c r="E820" s="8">
        <v>0</v>
      </c>
      <c r="F820" s="8">
        <v>0</v>
      </c>
      <c r="G820" s="8">
        <v>0</v>
      </c>
      <c r="H820" s="8">
        <v>0</v>
      </c>
      <c r="I820" s="8">
        <v>0</v>
      </c>
      <c r="J820" s="8">
        <v>0</v>
      </c>
      <c r="K820" s="8">
        <v>0</v>
      </c>
      <c r="L820" s="8">
        <v>0</v>
      </c>
    </row>
    <row r="821" spans="1:12">
      <c r="A821" s="8"/>
      <c r="B821" s="8">
        <v>18</v>
      </c>
      <c r="C821" s="8"/>
      <c r="D821" s="8">
        <v>15</v>
      </c>
      <c r="E821" s="8">
        <v>0</v>
      </c>
      <c r="F821" s="8">
        <v>0</v>
      </c>
      <c r="G821" s="8">
        <v>0</v>
      </c>
      <c r="H821" s="8">
        <v>0</v>
      </c>
      <c r="I821" s="8">
        <v>0</v>
      </c>
      <c r="J821" s="8">
        <v>0</v>
      </c>
      <c r="K821" s="8">
        <v>0</v>
      </c>
      <c r="L821" s="8">
        <v>0</v>
      </c>
    </row>
    <row r="822" spans="1:12">
      <c r="A822" s="8"/>
      <c r="B822" s="8">
        <v>19</v>
      </c>
      <c r="C822" s="8"/>
      <c r="D822" s="8">
        <v>20</v>
      </c>
      <c r="E822" s="8">
        <v>0</v>
      </c>
      <c r="F822" s="8">
        <v>1</v>
      </c>
      <c r="G822" s="8">
        <v>0</v>
      </c>
      <c r="H822" s="8">
        <v>0</v>
      </c>
      <c r="I822" s="8">
        <v>0</v>
      </c>
      <c r="J822" s="8">
        <v>0</v>
      </c>
      <c r="K822" s="8">
        <v>0</v>
      </c>
      <c r="L822" s="8">
        <v>0</v>
      </c>
    </row>
    <row r="823" spans="1:12">
      <c r="A823" s="11" t="s">
        <v>742</v>
      </c>
      <c r="B823" s="11" t="s">
        <v>565</v>
      </c>
      <c r="C823" s="11">
        <v>3</v>
      </c>
      <c r="D823" s="11">
        <f>SUM(D824)</f>
        <v>0</v>
      </c>
      <c r="E823" s="11">
        <f t="shared" ref="E823:L823" si="185">SUM(E824)</f>
        <v>0</v>
      </c>
      <c r="F823" s="11">
        <f t="shared" si="185"/>
        <v>0</v>
      </c>
      <c r="G823" s="11">
        <f t="shared" si="185"/>
        <v>0</v>
      </c>
      <c r="H823" s="11">
        <f t="shared" si="185"/>
        <v>0</v>
      </c>
      <c r="I823" s="11">
        <f t="shared" si="185"/>
        <v>0</v>
      </c>
      <c r="J823" s="11">
        <f t="shared" si="185"/>
        <v>6</v>
      </c>
      <c r="K823" s="11">
        <f t="shared" si="185"/>
        <v>2</v>
      </c>
      <c r="L823" s="11">
        <f t="shared" si="185"/>
        <v>0</v>
      </c>
    </row>
    <row r="824" spans="1:12">
      <c r="A824" s="8"/>
      <c r="B824" s="8">
        <v>13</v>
      </c>
      <c r="C824" s="8"/>
      <c r="D824" s="8">
        <v>0</v>
      </c>
      <c r="E824" s="8">
        <v>0</v>
      </c>
      <c r="F824" s="8">
        <v>0</v>
      </c>
      <c r="G824" s="8">
        <v>0</v>
      </c>
      <c r="H824" s="8">
        <v>0</v>
      </c>
      <c r="I824" s="8">
        <v>0</v>
      </c>
      <c r="J824" s="8">
        <v>6</v>
      </c>
      <c r="K824" s="8">
        <v>2</v>
      </c>
      <c r="L824" s="8">
        <v>0</v>
      </c>
    </row>
    <row r="825" spans="1:12">
      <c r="A825" s="11" t="s">
        <v>743</v>
      </c>
      <c r="B825" s="11" t="s">
        <v>565</v>
      </c>
      <c r="C825" s="11">
        <v>2</v>
      </c>
      <c r="D825" s="11">
        <f>SUM(D826:D832)</f>
        <v>64</v>
      </c>
      <c r="E825" s="11">
        <f t="shared" ref="E825:L825" si="186">SUM(E826:E832)</f>
        <v>123</v>
      </c>
      <c r="F825" s="11">
        <f t="shared" si="186"/>
        <v>37</v>
      </c>
      <c r="G825" s="11">
        <f t="shared" si="186"/>
        <v>13</v>
      </c>
      <c r="H825" s="11">
        <f t="shared" si="186"/>
        <v>5</v>
      </c>
      <c r="I825" s="11">
        <f t="shared" si="186"/>
        <v>3</v>
      </c>
      <c r="J825" s="11">
        <f t="shared" si="186"/>
        <v>4</v>
      </c>
      <c r="K825" s="11">
        <f t="shared" si="186"/>
        <v>0</v>
      </c>
      <c r="L825" s="11">
        <f t="shared" si="186"/>
        <v>0</v>
      </c>
    </row>
    <row r="826" spans="1:12">
      <c r="A826" s="8"/>
      <c r="B826" s="8">
        <v>13</v>
      </c>
      <c r="C826" s="8"/>
      <c r="D826" s="8">
        <v>0</v>
      </c>
      <c r="E826" s="8">
        <v>0</v>
      </c>
      <c r="F826" s="8">
        <v>0</v>
      </c>
      <c r="G826" s="8">
        <v>0</v>
      </c>
      <c r="H826" s="8">
        <v>0</v>
      </c>
      <c r="I826" s="8">
        <v>0</v>
      </c>
      <c r="J826" s="8">
        <v>1</v>
      </c>
      <c r="K826" s="8">
        <v>0</v>
      </c>
      <c r="L826" s="8">
        <v>0</v>
      </c>
    </row>
    <row r="827" spans="1:12">
      <c r="A827" s="8"/>
      <c r="B827" s="8">
        <v>15</v>
      </c>
      <c r="C827" s="8"/>
      <c r="D827" s="8">
        <v>0</v>
      </c>
      <c r="E827" s="8">
        <v>0</v>
      </c>
      <c r="F827" s="8">
        <v>0</v>
      </c>
      <c r="G827" s="8">
        <v>0</v>
      </c>
      <c r="H827" s="8">
        <v>0</v>
      </c>
      <c r="I827" s="8">
        <v>3</v>
      </c>
      <c r="J827" s="8">
        <v>3</v>
      </c>
      <c r="K827" s="8">
        <v>0</v>
      </c>
      <c r="L827" s="8">
        <v>0</v>
      </c>
    </row>
    <row r="828" spans="1:12">
      <c r="A828" s="8"/>
      <c r="B828" s="8">
        <v>16</v>
      </c>
      <c r="C828" s="8"/>
      <c r="D828" s="8">
        <v>0</v>
      </c>
      <c r="E828" s="8">
        <v>0</v>
      </c>
      <c r="F828" s="8">
        <v>0</v>
      </c>
      <c r="G828" s="8">
        <v>1</v>
      </c>
      <c r="H828" s="8">
        <v>0</v>
      </c>
      <c r="I828" s="8">
        <v>0</v>
      </c>
      <c r="J828" s="8">
        <v>0</v>
      </c>
      <c r="K828" s="8">
        <v>0</v>
      </c>
      <c r="L828" s="8">
        <v>0</v>
      </c>
    </row>
    <row r="829" spans="1:12">
      <c r="A829" s="8"/>
      <c r="B829" s="8">
        <v>17</v>
      </c>
      <c r="C829" s="8"/>
      <c r="D829" s="8">
        <v>0</v>
      </c>
      <c r="E829" s="8">
        <v>0</v>
      </c>
      <c r="F829" s="8">
        <v>2</v>
      </c>
      <c r="G829" s="8">
        <v>1</v>
      </c>
      <c r="H829" s="8">
        <v>3</v>
      </c>
      <c r="I829" s="8">
        <v>0</v>
      </c>
      <c r="J829" s="8">
        <v>0</v>
      </c>
      <c r="K829" s="8">
        <v>0</v>
      </c>
      <c r="L829" s="8">
        <v>0</v>
      </c>
    </row>
    <row r="830" spans="1:12">
      <c r="A830" s="8"/>
      <c r="B830" s="8">
        <v>18</v>
      </c>
      <c r="C830" s="8"/>
      <c r="D830" s="8">
        <v>0</v>
      </c>
      <c r="E830" s="8">
        <v>3</v>
      </c>
      <c r="F830" s="8">
        <v>0</v>
      </c>
      <c r="G830" s="8">
        <v>6</v>
      </c>
      <c r="H830" s="8">
        <v>1</v>
      </c>
      <c r="I830" s="8">
        <v>0</v>
      </c>
      <c r="J830" s="8">
        <v>0</v>
      </c>
      <c r="K830" s="8">
        <v>0</v>
      </c>
      <c r="L830" s="8">
        <v>0</v>
      </c>
    </row>
    <row r="831" spans="1:12">
      <c r="A831" s="8" t="s">
        <v>1013</v>
      </c>
      <c r="B831" s="8">
        <v>19</v>
      </c>
      <c r="C831" s="8"/>
      <c r="D831" s="8">
        <v>12</v>
      </c>
      <c r="E831" s="8">
        <v>9</v>
      </c>
      <c r="F831" s="8">
        <v>12</v>
      </c>
      <c r="G831" s="8">
        <v>5</v>
      </c>
      <c r="H831" s="8">
        <v>0</v>
      </c>
      <c r="I831" s="8">
        <v>0</v>
      </c>
      <c r="J831" s="8">
        <v>0</v>
      </c>
      <c r="K831" s="8">
        <v>0</v>
      </c>
      <c r="L831" s="8">
        <v>0</v>
      </c>
    </row>
    <row r="832" spans="1:12">
      <c r="A832" s="8"/>
      <c r="B832" s="8">
        <v>20</v>
      </c>
      <c r="C832" s="8"/>
      <c r="D832" s="8">
        <v>52</v>
      </c>
      <c r="E832" s="8">
        <v>111</v>
      </c>
      <c r="F832" s="8">
        <v>23</v>
      </c>
      <c r="G832" s="8">
        <v>0</v>
      </c>
      <c r="H832" s="8">
        <v>1</v>
      </c>
      <c r="I832" s="8">
        <v>0</v>
      </c>
      <c r="J832" s="8">
        <v>0</v>
      </c>
      <c r="K832" s="8">
        <v>0</v>
      </c>
      <c r="L832" s="8">
        <v>0</v>
      </c>
    </row>
    <row r="833" spans="1:12">
      <c r="A833" s="11" t="s">
        <v>744</v>
      </c>
      <c r="B833" s="11" t="s">
        <v>565</v>
      </c>
      <c r="C833" s="11">
        <v>2</v>
      </c>
      <c r="D833" s="11">
        <f>SUM(D834:D838)</f>
        <v>1</v>
      </c>
      <c r="E833" s="11">
        <f t="shared" ref="E833:L833" si="187">SUM(E834:E838)</f>
        <v>0</v>
      </c>
      <c r="F833" s="11">
        <f t="shared" si="187"/>
        <v>0</v>
      </c>
      <c r="G833" s="11">
        <f t="shared" si="187"/>
        <v>3</v>
      </c>
      <c r="H833" s="11">
        <f t="shared" si="187"/>
        <v>3</v>
      </c>
      <c r="I833" s="11">
        <f t="shared" si="187"/>
        <v>3</v>
      </c>
      <c r="J833" s="11">
        <f t="shared" si="187"/>
        <v>5</v>
      </c>
      <c r="K833" s="11">
        <f t="shared" si="187"/>
        <v>0</v>
      </c>
      <c r="L833" s="11">
        <f t="shared" si="187"/>
        <v>0</v>
      </c>
    </row>
    <row r="834" spans="1:12">
      <c r="A834" s="8"/>
      <c r="B834" s="8">
        <v>15</v>
      </c>
      <c r="C834" s="8"/>
      <c r="D834" s="8">
        <v>0</v>
      </c>
      <c r="E834" s="8">
        <v>0</v>
      </c>
      <c r="F834" s="8">
        <v>0</v>
      </c>
      <c r="G834" s="8">
        <v>0</v>
      </c>
      <c r="H834" s="8">
        <v>0</v>
      </c>
      <c r="I834" s="8">
        <v>0</v>
      </c>
      <c r="J834" s="8">
        <v>3</v>
      </c>
      <c r="K834" s="8">
        <v>0</v>
      </c>
      <c r="L834" s="8">
        <v>0</v>
      </c>
    </row>
    <row r="835" spans="1:12">
      <c r="A835" s="8"/>
      <c r="B835" s="8">
        <v>16</v>
      </c>
      <c r="C835" s="8"/>
      <c r="D835" s="8">
        <v>0</v>
      </c>
      <c r="E835" s="8">
        <v>0</v>
      </c>
      <c r="F835" s="8">
        <v>0</v>
      </c>
      <c r="G835" s="8">
        <v>0</v>
      </c>
      <c r="H835" s="8">
        <v>0</v>
      </c>
      <c r="I835" s="8">
        <v>0</v>
      </c>
      <c r="J835" s="8">
        <v>1</v>
      </c>
      <c r="K835" s="8">
        <v>0</v>
      </c>
      <c r="L835" s="8">
        <v>0</v>
      </c>
    </row>
    <row r="836" spans="1:12">
      <c r="A836" s="8" t="s">
        <v>1117</v>
      </c>
      <c r="B836" s="8">
        <v>17</v>
      </c>
      <c r="C836" s="8"/>
      <c r="D836" s="8">
        <v>0</v>
      </c>
      <c r="E836" s="8">
        <v>0</v>
      </c>
      <c r="F836" s="8">
        <v>0</v>
      </c>
      <c r="G836" s="8">
        <v>1</v>
      </c>
      <c r="H836" s="8">
        <v>3</v>
      </c>
      <c r="I836" s="8">
        <v>3</v>
      </c>
      <c r="J836" s="8">
        <v>1</v>
      </c>
      <c r="K836" s="8">
        <v>0</v>
      </c>
      <c r="L836" s="8">
        <v>0</v>
      </c>
    </row>
    <row r="837" spans="1:12">
      <c r="A837" s="8" t="s">
        <v>1116</v>
      </c>
      <c r="B837" s="8">
        <v>18</v>
      </c>
      <c r="C837" s="8"/>
      <c r="D837" s="8">
        <v>1</v>
      </c>
      <c r="E837" s="8">
        <v>0</v>
      </c>
      <c r="F837" s="8">
        <v>0</v>
      </c>
      <c r="G837" s="8">
        <v>0</v>
      </c>
      <c r="H837" s="8">
        <v>0</v>
      </c>
      <c r="I837" s="8">
        <v>0</v>
      </c>
      <c r="J837" s="8">
        <v>0</v>
      </c>
      <c r="K837" s="8">
        <v>0</v>
      </c>
      <c r="L837" s="8">
        <v>0</v>
      </c>
    </row>
    <row r="838" spans="1:12">
      <c r="A838" s="8"/>
      <c r="B838" s="8">
        <v>19</v>
      </c>
      <c r="C838" s="8"/>
      <c r="D838" s="8">
        <v>0</v>
      </c>
      <c r="E838" s="8">
        <v>0</v>
      </c>
      <c r="F838" s="8">
        <v>0</v>
      </c>
      <c r="G838" s="8">
        <v>2</v>
      </c>
      <c r="H838" s="8">
        <v>0</v>
      </c>
      <c r="I838" s="8">
        <v>0</v>
      </c>
      <c r="J838" s="8">
        <v>0</v>
      </c>
      <c r="K838" s="8">
        <v>0</v>
      </c>
      <c r="L838" s="8">
        <v>0</v>
      </c>
    </row>
    <row r="839" spans="1:12">
      <c r="A839" s="11" t="s">
        <v>745</v>
      </c>
      <c r="B839" s="11" t="s">
        <v>565</v>
      </c>
      <c r="C839" s="11">
        <v>2</v>
      </c>
      <c r="D839" s="11">
        <f>SUM(D840:D845)</f>
        <v>31</v>
      </c>
      <c r="E839" s="11">
        <f t="shared" ref="E839:L839" si="188">SUM(E840:E845)</f>
        <v>108</v>
      </c>
      <c r="F839" s="11">
        <f t="shared" si="188"/>
        <v>138</v>
      </c>
      <c r="G839" s="11">
        <f t="shared" si="188"/>
        <v>10</v>
      </c>
      <c r="H839" s="11">
        <f t="shared" si="188"/>
        <v>1</v>
      </c>
      <c r="I839" s="11">
        <f t="shared" si="188"/>
        <v>5</v>
      </c>
      <c r="J839" s="11">
        <f t="shared" si="188"/>
        <v>7</v>
      </c>
      <c r="K839" s="11">
        <f t="shared" si="188"/>
        <v>2</v>
      </c>
      <c r="L839" s="11">
        <f t="shared" si="188"/>
        <v>0</v>
      </c>
    </row>
    <row r="840" spans="1:12">
      <c r="A840" s="8"/>
      <c r="B840" s="8">
        <v>14</v>
      </c>
      <c r="C840" s="8"/>
      <c r="D840" s="8">
        <v>0</v>
      </c>
      <c r="E840" s="8">
        <v>0</v>
      </c>
      <c r="F840" s="8">
        <v>0</v>
      </c>
      <c r="G840" s="8">
        <v>0</v>
      </c>
      <c r="H840" s="8">
        <v>0</v>
      </c>
      <c r="I840" s="8">
        <v>2</v>
      </c>
      <c r="J840" s="8">
        <v>0</v>
      </c>
      <c r="K840" s="8">
        <v>0</v>
      </c>
      <c r="L840" s="8">
        <v>0</v>
      </c>
    </row>
    <row r="841" spans="1:12">
      <c r="A841" s="8" t="s">
        <v>1012</v>
      </c>
      <c r="B841" s="8">
        <v>16</v>
      </c>
      <c r="C841" s="8"/>
      <c r="D841" s="8">
        <v>0</v>
      </c>
      <c r="E841" s="8">
        <v>0</v>
      </c>
      <c r="F841" s="8">
        <v>0</v>
      </c>
      <c r="G841" s="8">
        <v>0</v>
      </c>
      <c r="H841" s="8">
        <v>0</v>
      </c>
      <c r="I841" s="8">
        <v>2</v>
      </c>
      <c r="J841" s="8">
        <v>6</v>
      </c>
      <c r="K841" s="8">
        <v>2</v>
      </c>
      <c r="L841" s="8">
        <v>0</v>
      </c>
    </row>
    <row r="842" spans="1:12">
      <c r="A842" s="8"/>
      <c r="B842" s="8">
        <v>17</v>
      </c>
      <c r="C842" s="8"/>
      <c r="D842" s="8">
        <v>0</v>
      </c>
      <c r="E842" s="8">
        <v>0</v>
      </c>
      <c r="F842" s="8">
        <v>0</v>
      </c>
      <c r="G842" s="8">
        <v>1</v>
      </c>
      <c r="H842" s="8">
        <v>1</v>
      </c>
      <c r="I842" s="8">
        <v>1</v>
      </c>
      <c r="J842" s="8">
        <v>1</v>
      </c>
      <c r="K842" s="8">
        <v>0</v>
      </c>
      <c r="L842" s="8">
        <v>0</v>
      </c>
    </row>
    <row r="843" spans="1:12">
      <c r="A843" s="8"/>
      <c r="B843" s="8">
        <v>18</v>
      </c>
      <c r="C843" s="8"/>
      <c r="D843" s="8">
        <v>1</v>
      </c>
      <c r="E843" s="8">
        <v>6</v>
      </c>
      <c r="F843" s="8">
        <v>3</v>
      </c>
      <c r="G843" s="8">
        <v>5</v>
      </c>
      <c r="H843" s="8">
        <v>0</v>
      </c>
      <c r="I843" s="8">
        <v>0</v>
      </c>
      <c r="J843" s="8">
        <v>0</v>
      </c>
      <c r="K843" s="8">
        <v>0</v>
      </c>
      <c r="L843" s="8">
        <v>0</v>
      </c>
    </row>
    <row r="844" spans="1:12">
      <c r="A844" s="8"/>
      <c r="B844" s="8">
        <v>19</v>
      </c>
      <c r="C844" s="8"/>
      <c r="D844" s="8">
        <v>14</v>
      </c>
      <c r="E844" s="8">
        <v>47</v>
      </c>
      <c r="F844" s="8">
        <v>40</v>
      </c>
      <c r="G844" s="8">
        <v>3</v>
      </c>
      <c r="H844" s="8">
        <v>0</v>
      </c>
      <c r="I844" s="8">
        <v>0</v>
      </c>
      <c r="J844" s="8">
        <v>0</v>
      </c>
      <c r="K844" s="8">
        <v>0</v>
      </c>
      <c r="L844" s="8">
        <v>0</v>
      </c>
    </row>
    <row r="845" spans="1:12">
      <c r="A845" s="8"/>
      <c r="B845" s="8">
        <v>20</v>
      </c>
      <c r="C845" s="8"/>
      <c r="D845" s="8">
        <v>16</v>
      </c>
      <c r="E845" s="8">
        <v>55</v>
      </c>
      <c r="F845" s="8">
        <v>95</v>
      </c>
      <c r="G845" s="8">
        <v>1</v>
      </c>
      <c r="H845" s="8">
        <v>0</v>
      </c>
      <c r="I845" s="8">
        <v>0</v>
      </c>
      <c r="J845" s="8">
        <v>0</v>
      </c>
      <c r="K845" s="8">
        <v>0</v>
      </c>
      <c r="L845" s="8">
        <v>0</v>
      </c>
    </row>
    <row r="846" spans="1:12">
      <c r="A846" s="11" t="s">
        <v>952</v>
      </c>
      <c r="B846" s="11" t="s">
        <v>565</v>
      </c>
      <c r="C846" s="11">
        <v>3</v>
      </c>
      <c r="D846" s="11">
        <f>SUM(D847)</f>
        <v>2</v>
      </c>
      <c r="E846" s="11">
        <f t="shared" ref="E846:L846" si="189">SUM(E847)</f>
        <v>4</v>
      </c>
      <c r="F846" s="11">
        <f t="shared" si="189"/>
        <v>0</v>
      </c>
      <c r="G846" s="11">
        <f t="shared" si="189"/>
        <v>1</v>
      </c>
      <c r="H846" s="11">
        <f t="shared" si="189"/>
        <v>0</v>
      </c>
      <c r="I846" s="11">
        <f t="shared" si="189"/>
        <v>0</v>
      </c>
      <c r="J846" s="11">
        <f t="shared" si="189"/>
        <v>0</v>
      </c>
      <c r="K846" s="11">
        <f t="shared" si="189"/>
        <v>0</v>
      </c>
      <c r="L846" s="11">
        <f t="shared" si="189"/>
        <v>0</v>
      </c>
    </row>
    <row r="847" spans="1:12">
      <c r="A847" s="8"/>
      <c r="B847" s="8">
        <v>20</v>
      </c>
      <c r="C847" s="8"/>
      <c r="D847" s="8">
        <v>2</v>
      </c>
      <c r="E847" s="8">
        <v>4</v>
      </c>
      <c r="F847" s="8">
        <v>0</v>
      </c>
      <c r="G847" s="8">
        <v>1</v>
      </c>
      <c r="H847" s="8">
        <v>0</v>
      </c>
      <c r="I847" s="8">
        <v>0</v>
      </c>
      <c r="J847" s="8">
        <v>0</v>
      </c>
      <c r="K847" s="8">
        <v>0</v>
      </c>
      <c r="L847" s="8">
        <v>0</v>
      </c>
    </row>
    <row r="848" spans="1:12">
      <c r="A848" s="11" t="s">
        <v>746</v>
      </c>
      <c r="B848" s="11" t="s">
        <v>565</v>
      </c>
      <c r="C848" s="11">
        <v>3</v>
      </c>
      <c r="D848" s="11">
        <f>SUM(D849:D852)</f>
        <v>4</v>
      </c>
      <c r="E848" s="11">
        <f t="shared" ref="E848:L848" si="190">SUM(E849:E852)</f>
        <v>24</v>
      </c>
      <c r="F848" s="11">
        <f t="shared" si="190"/>
        <v>104</v>
      </c>
      <c r="G848" s="11">
        <f t="shared" si="190"/>
        <v>100</v>
      </c>
      <c r="H848" s="11">
        <f t="shared" si="190"/>
        <v>0</v>
      </c>
      <c r="I848" s="11">
        <f t="shared" si="190"/>
        <v>1</v>
      </c>
      <c r="J848" s="11">
        <f t="shared" si="190"/>
        <v>0</v>
      </c>
      <c r="K848" s="11">
        <f t="shared" si="190"/>
        <v>0</v>
      </c>
      <c r="L848" s="11">
        <f t="shared" si="190"/>
        <v>0</v>
      </c>
    </row>
    <row r="849" spans="1:12">
      <c r="A849" s="8" t="s">
        <v>1114</v>
      </c>
      <c r="B849" s="8">
        <v>17</v>
      </c>
      <c r="C849" s="8"/>
      <c r="D849" s="8">
        <v>0</v>
      </c>
      <c r="E849" s="8">
        <v>0</v>
      </c>
      <c r="F849" s="8">
        <v>0</v>
      </c>
      <c r="G849" s="8">
        <v>0</v>
      </c>
      <c r="H849" s="8">
        <v>0</v>
      </c>
      <c r="I849" s="8">
        <v>1</v>
      </c>
      <c r="J849" s="8">
        <v>0</v>
      </c>
      <c r="K849" s="8">
        <v>0</v>
      </c>
      <c r="L849" s="8">
        <v>0</v>
      </c>
    </row>
    <row r="850" spans="1:12">
      <c r="A850" s="8" t="s">
        <v>1113</v>
      </c>
      <c r="B850" s="8">
        <v>18</v>
      </c>
      <c r="C850" s="8"/>
      <c r="D850" s="8">
        <v>0</v>
      </c>
      <c r="E850" s="8">
        <v>0</v>
      </c>
      <c r="F850" s="8">
        <v>6</v>
      </c>
      <c r="G850" s="8">
        <v>1</v>
      </c>
      <c r="H850" s="8">
        <v>0</v>
      </c>
      <c r="I850" s="8">
        <v>0</v>
      </c>
      <c r="J850" s="8">
        <v>0</v>
      </c>
      <c r="K850" s="8">
        <v>0</v>
      </c>
      <c r="L850" s="8">
        <v>0</v>
      </c>
    </row>
    <row r="851" spans="1:12">
      <c r="A851" s="8" t="s">
        <v>1112</v>
      </c>
      <c r="B851" s="8">
        <v>19</v>
      </c>
      <c r="C851" s="8"/>
      <c r="D851" s="8">
        <v>0</v>
      </c>
      <c r="E851" s="8">
        <v>2</v>
      </c>
      <c r="F851" s="8">
        <v>3</v>
      </c>
      <c r="G851" s="8">
        <v>62</v>
      </c>
      <c r="H851" s="8">
        <v>0</v>
      </c>
      <c r="I851" s="8">
        <v>0</v>
      </c>
      <c r="J851" s="8">
        <v>0</v>
      </c>
      <c r="K851" s="8">
        <v>0</v>
      </c>
      <c r="L851" s="8">
        <v>0</v>
      </c>
    </row>
    <row r="852" spans="1:12">
      <c r="A852" s="8" t="s">
        <v>1004</v>
      </c>
      <c r="B852" s="8">
        <v>20</v>
      </c>
      <c r="C852" s="8"/>
      <c r="D852" s="8">
        <v>4</v>
      </c>
      <c r="E852" s="8">
        <v>22</v>
      </c>
      <c r="F852" s="8">
        <v>95</v>
      </c>
      <c r="G852" s="8">
        <v>37</v>
      </c>
      <c r="H852" s="8">
        <v>0</v>
      </c>
      <c r="I852" s="8">
        <v>0</v>
      </c>
      <c r="J852" s="8">
        <v>0</v>
      </c>
      <c r="K852" s="8">
        <v>0</v>
      </c>
      <c r="L852" s="8">
        <v>0</v>
      </c>
    </row>
    <row r="853" spans="1:12">
      <c r="A853" s="11" t="s">
        <v>954</v>
      </c>
      <c r="B853" s="11" t="s">
        <v>565</v>
      </c>
      <c r="C853" s="11">
        <v>3</v>
      </c>
      <c r="D853" s="11">
        <f>SUM(D854)</f>
        <v>0</v>
      </c>
      <c r="E853" s="11">
        <f t="shared" ref="E853:L853" si="191">SUM(E854)</f>
        <v>0</v>
      </c>
      <c r="F853" s="11">
        <f t="shared" si="191"/>
        <v>0</v>
      </c>
      <c r="G853" s="11">
        <f t="shared" si="191"/>
        <v>0</v>
      </c>
      <c r="H853" s="11">
        <f t="shared" si="191"/>
        <v>0</v>
      </c>
      <c r="I853" s="11">
        <f t="shared" si="191"/>
        <v>0</v>
      </c>
      <c r="J853" s="11">
        <f t="shared" si="191"/>
        <v>1</v>
      </c>
      <c r="K853" s="11">
        <f t="shared" si="191"/>
        <v>0</v>
      </c>
      <c r="L853" s="11">
        <f t="shared" si="191"/>
        <v>0</v>
      </c>
    </row>
    <row r="854" spans="1:12">
      <c r="A854" s="8"/>
      <c r="B854" s="8">
        <v>15</v>
      </c>
      <c r="C854" s="8"/>
      <c r="D854" s="8">
        <v>0</v>
      </c>
      <c r="E854" s="8">
        <v>0</v>
      </c>
      <c r="F854" s="8">
        <v>0</v>
      </c>
      <c r="G854" s="8">
        <v>0</v>
      </c>
      <c r="H854" s="8">
        <v>0</v>
      </c>
      <c r="I854" s="8">
        <v>0</v>
      </c>
      <c r="J854" s="8">
        <v>1</v>
      </c>
      <c r="K854" s="8">
        <v>0</v>
      </c>
      <c r="L854" s="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7E777-40E3-45D6-9554-6FC839912617}">
  <sheetPr>
    <tabColor theme="9" tint="0.59999389629810485"/>
    <pageSetUpPr fitToPage="1"/>
  </sheetPr>
  <dimension ref="A1:L15"/>
  <sheetViews>
    <sheetView zoomScale="80" zoomScaleNormal="80" workbookViewId="0"/>
  </sheetViews>
  <sheetFormatPr defaultRowHeight="15"/>
  <cols>
    <col min="1" max="1" width="59.28515625" customWidth="1"/>
    <col min="2" max="2" width="61.42578125" customWidth="1"/>
    <col min="3" max="3" width="12" customWidth="1"/>
  </cols>
  <sheetData>
    <row r="1" spans="1:12" ht="18.75">
      <c r="A1" s="53" t="s">
        <v>0</v>
      </c>
      <c r="B1" s="54" t="s">
        <v>162</v>
      </c>
      <c r="C1" s="84" t="s">
        <v>917</v>
      </c>
      <c r="D1" s="47" t="s">
        <v>4</v>
      </c>
      <c r="E1" s="47" t="s">
        <v>5</v>
      </c>
      <c r="F1" s="47" t="s">
        <v>6</v>
      </c>
      <c r="G1" s="47" t="s">
        <v>7</v>
      </c>
      <c r="H1" s="47" t="s">
        <v>8</v>
      </c>
      <c r="I1" s="47" t="s">
        <v>9</v>
      </c>
      <c r="J1" s="47" t="s">
        <v>10</v>
      </c>
      <c r="K1" s="55" t="s">
        <v>11</v>
      </c>
      <c r="L1" s="55" t="s">
        <v>12</v>
      </c>
    </row>
    <row r="2" spans="1:12">
      <c r="A2" s="37" t="s">
        <v>14</v>
      </c>
      <c r="B2" s="38" t="s">
        <v>205</v>
      </c>
      <c r="C2" s="23">
        <f>MS!D3</f>
        <v>2</v>
      </c>
      <c r="D2" s="8">
        <f>MS!E3</f>
        <v>13</v>
      </c>
      <c r="E2" s="8">
        <f>MS!F3</f>
        <v>3</v>
      </c>
      <c r="F2" s="8">
        <f>MS!G3</f>
        <v>8</v>
      </c>
      <c r="G2" s="8">
        <f>MS!H3</f>
        <v>3</v>
      </c>
      <c r="H2" s="8">
        <f>MS!I3</f>
        <v>2</v>
      </c>
      <c r="I2" s="8">
        <f>MS!J3</f>
        <v>0</v>
      </c>
      <c r="J2" s="8">
        <f>MS!K3</f>
        <v>0</v>
      </c>
      <c r="K2" s="8">
        <f>MS!L3</f>
        <v>0</v>
      </c>
      <c r="L2" s="8">
        <f>MS!M3</f>
        <v>0</v>
      </c>
    </row>
    <row r="3" spans="1:12">
      <c r="A3" s="37" t="s">
        <v>20</v>
      </c>
      <c r="B3" s="38" t="s">
        <v>559</v>
      </c>
      <c r="C3" s="23">
        <f>MS!D7</f>
        <v>2</v>
      </c>
      <c r="D3" s="8">
        <f>MS!E7</f>
        <v>0</v>
      </c>
      <c r="E3" s="8">
        <f>MS!F7</f>
        <v>0</v>
      </c>
      <c r="F3" s="8">
        <f>MS!G7</f>
        <v>0</v>
      </c>
      <c r="G3" s="8">
        <f>MS!H7</f>
        <v>0</v>
      </c>
      <c r="H3" s="8">
        <f>MS!I7</f>
        <v>0</v>
      </c>
      <c r="I3" s="8">
        <f>MS!J7</f>
        <v>0</v>
      </c>
      <c r="J3" s="8">
        <f>MS!K7</f>
        <v>0</v>
      </c>
      <c r="K3" s="8">
        <f>MS!L7</f>
        <v>0</v>
      </c>
      <c r="L3" s="8">
        <f>MS!M7</f>
        <v>3</v>
      </c>
    </row>
    <row r="4" spans="1:12">
      <c r="A4" s="37" t="s">
        <v>22</v>
      </c>
      <c r="B4" s="38" t="s">
        <v>206</v>
      </c>
      <c r="C4" s="23">
        <f>MS!D9</f>
        <v>2</v>
      </c>
      <c r="D4" s="8">
        <f>MS!E9</f>
        <v>0</v>
      </c>
      <c r="E4" s="8">
        <f>MS!F9</f>
        <v>6</v>
      </c>
      <c r="F4" s="8">
        <f>MS!G9</f>
        <v>7</v>
      </c>
      <c r="G4" s="8">
        <f>MS!H9</f>
        <v>0</v>
      </c>
      <c r="H4" s="8">
        <f>MS!I9</f>
        <v>4</v>
      </c>
      <c r="I4" s="8">
        <f>MS!J9</f>
        <v>0</v>
      </c>
      <c r="J4" s="8">
        <f>MS!K9</f>
        <v>3</v>
      </c>
      <c r="K4" s="8">
        <f>MS!L9</f>
        <v>0</v>
      </c>
      <c r="L4" s="8">
        <f>MS!M9</f>
        <v>0</v>
      </c>
    </row>
    <row r="5" spans="1:12">
      <c r="A5" s="37" t="s">
        <v>207</v>
      </c>
      <c r="B5" s="38" t="s">
        <v>208</v>
      </c>
      <c r="C5" s="23">
        <f>MS!D16</f>
        <v>2</v>
      </c>
      <c r="D5" s="8">
        <f>MS!E16</f>
        <v>320</v>
      </c>
      <c r="E5" s="8">
        <f>MS!F16</f>
        <v>300</v>
      </c>
      <c r="F5" s="8">
        <f>MS!G16</f>
        <v>278</v>
      </c>
      <c r="G5" s="8">
        <f>MS!H16</f>
        <v>19</v>
      </c>
      <c r="H5" s="8">
        <f>MS!I16</f>
        <v>3</v>
      </c>
      <c r="I5" s="8">
        <f>MS!J16</f>
        <v>0</v>
      </c>
      <c r="J5" s="8">
        <f>MS!K16</f>
        <v>0</v>
      </c>
      <c r="K5" s="8">
        <f>MS!L16</f>
        <v>0</v>
      </c>
      <c r="L5" s="8">
        <f>MS!M16</f>
        <v>0</v>
      </c>
    </row>
    <row r="6" spans="1:12">
      <c r="A6" s="37" t="s">
        <v>30</v>
      </c>
      <c r="B6" s="38" t="s">
        <v>209</v>
      </c>
      <c r="C6" s="23">
        <f>MS!D23</f>
        <v>1</v>
      </c>
      <c r="D6" s="8">
        <f>MS!E23</f>
        <v>0</v>
      </c>
      <c r="E6" s="8">
        <f>MS!F23</f>
        <v>0</v>
      </c>
      <c r="F6" s="8">
        <f>MS!G23</f>
        <v>0</v>
      </c>
      <c r="G6" s="8">
        <f>MS!H23</f>
        <v>0</v>
      </c>
      <c r="H6" s="8">
        <f>MS!I23</f>
        <v>0</v>
      </c>
      <c r="I6" s="8">
        <f>MS!J23</f>
        <v>0</v>
      </c>
      <c r="J6" s="8">
        <f>MS!K23</f>
        <v>0</v>
      </c>
      <c r="K6" s="8">
        <f>MS!L23</f>
        <v>0</v>
      </c>
      <c r="L6" s="8">
        <f>MS!M23</f>
        <v>26</v>
      </c>
    </row>
    <row r="7" spans="1:12">
      <c r="A7" s="37" t="s">
        <v>822</v>
      </c>
      <c r="B7" s="38" t="s">
        <v>210</v>
      </c>
      <c r="C7" s="23">
        <f>MS!D25</f>
        <v>1</v>
      </c>
      <c r="D7" s="8">
        <f>MS!E25</f>
        <v>23</v>
      </c>
      <c r="E7" s="8">
        <f>MS!F25</f>
        <v>41</v>
      </c>
      <c r="F7" s="8">
        <f>MS!G25</f>
        <v>4</v>
      </c>
      <c r="G7" s="8">
        <f>MS!H25</f>
        <v>0</v>
      </c>
      <c r="H7" s="8">
        <f>MS!I25</f>
        <v>18</v>
      </c>
      <c r="I7" s="8">
        <f>MS!J25</f>
        <v>87</v>
      </c>
      <c r="J7" s="8">
        <f>MS!K25</f>
        <v>6</v>
      </c>
      <c r="K7" s="8">
        <f>MS!L25</f>
        <v>0</v>
      </c>
      <c r="L7" s="8">
        <f>MS!M25</f>
        <v>11</v>
      </c>
    </row>
    <row r="8" spans="1:12">
      <c r="A8" s="37" t="s">
        <v>36</v>
      </c>
      <c r="B8" s="38" t="s">
        <v>211</v>
      </c>
      <c r="C8" s="23">
        <f>MS!D31</f>
        <v>1</v>
      </c>
      <c r="D8" s="8">
        <f>MS!E31</f>
        <v>0</v>
      </c>
      <c r="E8" s="8">
        <f>MS!F31</f>
        <v>0</v>
      </c>
      <c r="F8" s="8">
        <f>MS!G31</f>
        <v>5</v>
      </c>
      <c r="G8" s="8">
        <f>MS!H31</f>
        <v>27</v>
      </c>
      <c r="H8" s="8">
        <f>MS!I31</f>
        <v>15</v>
      </c>
      <c r="I8" s="8">
        <f>MS!J31</f>
        <v>0</v>
      </c>
      <c r="J8" s="8">
        <f>MS!K31</f>
        <v>1</v>
      </c>
      <c r="K8" s="8">
        <f>MS!L31</f>
        <v>0</v>
      </c>
      <c r="L8" s="8">
        <f>MS!M31</f>
        <v>0</v>
      </c>
    </row>
    <row r="9" spans="1:12">
      <c r="A9" s="37" t="s">
        <v>38</v>
      </c>
      <c r="B9" s="38" t="s">
        <v>213</v>
      </c>
      <c r="C9" s="23">
        <f>MS!D34</f>
        <v>2</v>
      </c>
      <c r="D9" s="8">
        <f>MS!E34</f>
        <v>40</v>
      </c>
      <c r="E9" s="8">
        <f>MS!F34</f>
        <v>16</v>
      </c>
      <c r="F9" s="8">
        <f>MS!G34</f>
        <v>9</v>
      </c>
      <c r="G9" s="8">
        <f>MS!H34</f>
        <v>1</v>
      </c>
      <c r="H9" s="8">
        <f>MS!I34</f>
        <v>2</v>
      </c>
      <c r="I9" s="8">
        <f>MS!J34</f>
        <v>4</v>
      </c>
      <c r="J9" s="8">
        <f>MS!K34</f>
        <v>2</v>
      </c>
      <c r="K9" s="8">
        <f>MS!L34</f>
        <v>1</v>
      </c>
      <c r="L9" s="8">
        <f>MS!M34</f>
        <v>0</v>
      </c>
    </row>
    <row r="10" spans="1:12">
      <c r="A10" s="37" t="s">
        <v>40</v>
      </c>
      <c r="B10" s="38" t="s">
        <v>983</v>
      </c>
      <c r="C10" s="23">
        <f>MS!D44</f>
        <v>2</v>
      </c>
      <c r="D10" s="8">
        <f>MS!E44</f>
        <v>0</v>
      </c>
      <c r="E10" s="8">
        <f>MS!F44</f>
        <v>0</v>
      </c>
      <c r="F10" s="8">
        <f>MS!G44</f>
        <v>1</v>
      </c>
      <c r="G10" s="8">
        <f>MS!H44</f>
        <v>1</v>
      </c>
      <c r="H10" s="8">
        <f>MS!I44</f>
        <v>0</v>
      </c>
      <c r="I10" s="8">
        <f>MS!J44</f>
        <v>0</v>
      </c>
      <c r="J10" s="8">
        <f>MS!K44</f>
        <v>0</v>
      </c>
      <c r="K10" s="8">
        <f>MS!L44</f>
        <v>0</v>
      </c>
      <c r="L10" s="8">
        <f>MS!M44</f>
        <v>0</v>
      </c>
    </row>
    <row r="11" spans="1:12">
      <c r="A11" s="37" t="s">
        <v>871</v>
      </c>
      <c r="B11" s="38" t="s">
        <v>430</v>
      </c>
      <c r="C11" s="23">
        <f>MS!D46</f>
        <v>2</v>
      </c>
      <c r="D11" s="8">
        <f>MS!E46</f>
        <v>0</v>
      </c>
      <c r="E11" s="8">
        <f>MS!F46</f>
        <v>0</v>
      </c>
      <c r="F11" s="8">
        <f>MS!G46</f>
        <v>0</v>
      </c>
      <c r="G11" s="8">
        <f>MS!H46</f>
        <v>1</v>
      </c>
      <c r="H11" s="8">
        <f>MS!I46</f>
        <v>0</v>
      </c>
      <c r="I11" s="8">
        <f>MS!J46</f>
        <v>0</v>
      </c>
      <c r="J11" s="8">
        <f>MS!K46</f>
        <v>0</v>
      </c>
      <c r="K11" s="8">
        <f>MS!L46</f>
        <v>0</v>
      </c>
      <c r="L11" s="8">
        <f>MS!M46</f>
        <v>0</v>
      </c>
    </row>
    <row r="12" spans="1:12">
      <c r="A12" s="37" t="s">
        <v>821</v>
      </c>
      <c r="B12" s="38" t="s">
        <v>216</v>
      </c>
      <c r="C12" s="23">
        <f>MS!D50</f>
        <v>1</v>
      </c>
      <c r="D12" s="8">
        <f>MS!E50</f>
        <v>0</v>
      </c>
      <c r="E12" s="8">
        <f>MS!F50</f>
        <v>15</v>
      </c>
      <c r="F12" s="8">
        <f>MS!G50</f>
        <v>4</v>
      </c>
      <c r="G12" s="8">
        <f>MS!H50</f>
        <v>14</v>
      </c>
      <c r="H12" s="8">
        <f>MS!I50</f>
        <v>0</v>
      </c>
      <c r="I12" s="8">
        <f>MS!J50</f>
        <v>4</v>
      </c>
      <c r="J12" s="8">
        <f>MS!K50</f>
        <v>8</v>
      </c>
      <c r="K12" s="8">
        <f>MS!L50</f>
        <v>25</v>
      </c>
      <c r="L12" s="8">
        <f>MS!M50</f>
        <v>0</v>
      </c>
    </row>
    <row r="13" spans="1:12">
      <c r="A13" s="37" t="s">
        <v>773</v>
      </c>
      <c r="B13" s="38" t="s">
        <v>774</v>
      </c>
      <c r="C13" s="89">
        <f>MS!D57</f>
        <v>1</v>
      </c>
      <c r="D13" s="88">
        <f>MS!E57</f>
        <v>0</v>
      </c>
      <c r="E13" s="88">
        <f>MS!F57</f>
        <v>1</v>
      </c>
      <c r="F13" s="88">
        <f>MS!G57</f>
        <v>0</v>
      </c>
      <c r="G13" s="88">
        <f>MS!H57</f>
        <v>2</v>
      </c>
      <c r="H13" s="88">
        <f>MS!I57</f>
        <v>1</v>
      </c>
      <c r="I13" s="88">
        <f>MS!J57</f>
        <v>0</v>
      </c>
      <c r="J13" s="88">
        <f>MS!K57</f>
        <v>0</v>
      </c>
      <c r="K13" s="88">
        <f>MS!L57</f>
        <v>0</v>
      </c>
      <c r="L13" s="88">
        <f>MS!M57</f>
        <v>0</v>
      </c>
    </row>
    <row r="14" spans="1:12">
      <c r="A14" s="40" t="s">
        <v>146</v>
      </c>
      <c r="B14" s="41" t="s">
        <v>219</v>
      </c>
      <c r="C14" s="79">
        <f>MS!D59</f>
        <v>2</v>
      </c>
      <c r="D14" s="52">
        <f>MS!E59</f>
        <v>4</v>
      </c>
      <c r="E14" s="52">
        <f>MS!F59</f>
        <v>7</v>
      </c>
      <c r="F14" s="52">
        <f>MS!G59</f>
        <v>9</v>
      </c>
      <c r="G14" s="52">
        <f>MS!H59</f>
        <v>5</v>
      </c>
      <c r="H14" s="52">
        <f>MS!I59</f>
        <v>4</v>
      </c>
      <c r="I14" s="52">
        <f>MS!J59</f>
        <v>0</v>
      </c>
      <c r="J14" s="52">
        <f>MS!K59</f>
        <v>0</v>
      </c>
      <c r="K14" s="52">
        <f>MS!L59</f>
        <v>0</v>
      </c>
      <c r="L14" s="52">
        <f>MS!M59</f>
        <v>0</v>
      </c>
    </row>
    <row r="15" spans="1:12">
      <c r="A15" s="40"/>
      <c r="B15" s="43"/>
      <c r="C15" s="43" t="s">
        <v>15</v>
      </c>
      <c r="D15" s="52">
        <f>SUM(Table4[6''])</f>
        <v>400</v>
      </c>
      <c r="E15" s="52">
        <f>SUM(Table4[7''])</f>
        <v>389</v>
      </c>
      <c r="F15" s="52">
        <f>SUM(Table4[8''])</f>
        <v>325</v>
      </c>
      <c r="G15" s="52">
        <f>SUM(Table4[10''])</f>
        <v>73</v>
      </c>
      <c r="H15" s="52">
        <f>SUM(Table4[12''])</f>
        <v>49</v>
      </c>
      <c r="I15" s="52">
        <f>SUM(Table4[14''])</f>
        <v>95</v>
      </c>
      <c r="J15" s="52">
        <f>SUM(Table4[16''])</f>
        <v>20</v>
      </c>
      <c r="K15" s="52">
        <f>SUM(Table4[18''])</f>
        <v>26</v>
      </c>
      <c r="L15" s="52">
        <f>SUM(Table4[20''])</f>
        <v>40</v>
      </c>
    </row>
  </sheetData>
  <phoneticPr fontId="10" type="noConversion"/>
  <pageMargins left="0.7" right="0.7" top="0.75" bottom="0.75" header="0.3" footer="0.3"/>
  <pageSetup scale="60" fitToHeight="0" orientation="landscape" r:id="rId1"/>
  <ignoredErrors>
    <ignoredError sqref="D14 D11 D3:D4 D5:D8 D9 D12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1955C-C1E8-4852-9779-1C53D5E67986}">
  <sheetPr>
    <pageSetUpPr fitToPage="1"/>
  </sheetPr>
  <dimension ref="A1:N66"/>
  <sheetViews>
    <sheetView zoomScale="80" zoomScaleNormal="80" workbookViewId="0">
      <pane ySplit="1" topLeftCell="A2" activePane="bottomLeft" state="frozen"/>
      <selection activeCell="K773" sqref="K773"/>
      <selection pane="bottomLeft" activeCell="G5" sqref="G5"/>
    </sheetView>
  </sheetViews>
  <sheetFormatPr defaultRowHeight="15"/>
  <cols>
    <col min="1" max="1" width="53.85546875" bestFit="1" customWidth="1"/>
    <col min="4" max="4" width="9.140625" style="24"/>
    <col min="14" max="14" width="31" customWidth="1"/>
  </cols>
  <sheetData>
    <row r="1" spans="1:14" ht="18">
      <c r="A1" s="1" t="s">
        <v>0</v>
      </c>
      <c r="B1" s="2" t="s">
        <v>1</v>
      </c>
      <c r="C1" s="2" t="s">
        <v>2</v>
      </c>
      <c r="D1" s="2" t="s">
        <v>136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848</v>
      </c>
      <c r="N1" s="4" t="s">
        <v>13</v>
      </c>
    </row>
    <row r="2" spans="1:14">
      <c r="A2" s="5"/>
      <c r="B2" s="6"/>
      <c r="C2" s="6"/>
      <c r="D2" s="6"/>
      <c r="E2" s="6" t="s">
        <v>807</v>
      </c>
      <c r="F2" s="6"/>
      <c r="G2" s="6" t="s">
        <v>808</v>
      </c>
      <c r="H2" s="6"/>
      <c r="I2" s="6" t="s">
        <v>809</v>
      </c>
      <c r="J2" s="6"/>
      <c r="K2" s="6" t="s">
        <v>807</v>
      </c>
      <c r="L2" s="7"/>
      <c r="M2" s="7" t="s">
        <v>808</v>
      </c>
      <c r="N2" s="8"/>
    </row>
    <row r="3" spans="1:14">
      <c r="A3" s="9" t="s">
        <v>14</v>
      </c>
      <c r="B3" s="10" t="s">
        <v>15</v>
      </c>
      <c r="C3" s="11" t="s">
        <v>16</v>
      </c>
      <c r="D3" s="10">
        <v>2</v>
      </c>
      <c r="E3" s="11">
        <f t="shared" ref="E3:M3" si="0">SUM(E4:E6)</f>
        <v>13</v>
      </c>
      <c r="F3" s="11">
        <f t="shared" si="0"/>
        <v>3</v>
      </c>
      <c r="G3" s="11">
        <f t="shared" si="0"/>
        <v>8</v>
      </c>
      <c r="H3" s="11">
        <f t="shared" si="0"/>
        <v>3</v>
      </c>
      <c r="I3" s="11">
        <f t="shared" si="0"/>
        <v>2</v>
      </c>
      <c r="J3" s="11">
        <f t="shared" si="0"/>
        <v>0</v>
      </c>
      <c r="K3" s="11">
        <f t="shared" si="0"/>
        <v>0</v>
      </c>
      <c r="L3" s="11">
        <f t="shared" si="0"/>
        <v>0</v>
      </c>
      <c r="M3" s="11">
        <f t="shared" si="0"/>
        <v>0</v>
      </c>
      <c r="N3" s="11"/>
    </row>
    <row r="4" spans="1:14">
      <c r="A4" s="12" t="s">
        <v>14</v>
      </c>
      <c r="B4" s="13" t="s">
        <v>17</v>
      </c>
      <c r="C4" s="8" t="s">
        <v>143</v>
      </c>
      <c r="D4" s="23"/>
      <c r="E4" s="26">
        <v>10</v>
      </c>
      <c r="F4" s="8"/>
      <c r="G4" s="8">
        <v>1</v>
      </c>
      <c r="H4" s="8"/>
      <c r="I4" s="8"/>
      <c r="J4" s="8"/>
      <c r="K4" s="8"/>
      <c r="L4" s="8"/>
      <c r="M4" s="8"/>
      <c r="N4" s="8"/>
    </row>
    <row r="5" spans="1:14">
      <c r="A5" s="12" t="s">
        <v>14</v>
      </c>
      <c r="B5" s="13" t="s">
        <v>18</v>
      </c>
      <c r="C5" s="8" t="s">
        <v>144</v>
      </c>
      <c r="D5" s="23"/>
      <c r="E5" s="8">
        <v>3</v>
      </c>
      <c r="F5" s="8">
        <v>3</v>
      </c>
      <c r="G5" s="8">
        <v>2</v>
      </c>
      <c r="H5" s="8"/>
      <c r="I5" s="8"/>
      <c r="J5" s="8"/>
      <c r="K5" s="8"/>
      <c r="L5" s="8"/>
      <c r="M5" s="8"/>
      <c r="N5" s="8"/>
    </row>
    <row r="6" spans="1:14">
      <c r="A6" s="12" t="s">
        <v>14</v>
      </c>
      <c r="B6" s="13" t="s">
        <v>62</v>
      </c>
      <c r="C6" s="8" t="s">
        <v>148</v>
      </c>
      <c r="D6" s="23"/>
      <c r="E6" s="8"/>
      <c r="F6" s="8"/>
      <c r="G6" s="8">
        <v>5</v>
      </c>
      <c r="H6" s="8">
        <v>3</v>
      </c>
      <c r="I6" s="8">
        <v>2</v>
      </c>
      <c r="J6" s="8"/>
      <c r="K6" s="8"/>
      <c r="L6" s="8"/>
      <c r="M6" s="8"/>
      <c r="N6" s="8" t="s">
        <v>149</v>
      </c>
    </row>
    <row r="7" spans="1:14">
      <c r="A7" s="9" t="s">
        <v>20</v>
      </c>
      <c r="B7" s="10" t="s">
        <v>15</v>
      </c>
      <c r="C7" s="11" t="s">
        <v>16</v>
      </c>
      <c r="D7" s="10">
        <v>2</v>
      </c>
      <c r="E7" s="11">
        <f t="shared" ref="E7:M7" si="1">SUM(E8)</f>
        <v>0</v>
      </c>
      <c r="F7" s="11">
        <f t="shared" si="1"/>
        <v>0</v>
      </c>
      <c r="G7" s="11">
        <f t="shared" si="1"/>
        <v>0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3</v>
      </c>
      <c r="N7" s="11"/>
    </row>
    <row r="8" spans="1:14">
      <c r="A8" s="12" t="s">
        <v>20</v>
      </c>
      <c r="B8" s="13" t="s">
        <v>21</v>
      </c>
      <c r="C8" s="8" t="s">
        <v>558</v>
      </c>
      <c r="D8" s="23"/>
      <c r="E8" s="8"/>
      <c r="F8" s="8"/>
      <c r="G8" s="8"/>
      <c r="H8" s="8"/>
      <c r="I8" s="8"/>
      <c r="J8" s="8"/>
      <c r="K8" s="8"/>
      <c r="L8" s="8"/>
      <c r="M8" s="8">
        <v>3</v>
      </c>
      <c r="N8" s="8"/>
    </row>
    <row r="9" spans="1:14">
      <c r="A9" s="9" t="s">
        <v>22</v>
      </c>
      <c r="B9" s="10" t="s">
        <v>15</v>
      </c>
      <c r="C9" s="11" t="s">
        <v>16</v>
      </c>
      <c r="D9" s="10">
        <v>2</v>
      </c>
      <c r="E9" s="11">
        <f>SUM(E12:E15)</f>
        <v>0</v>
      </c>
      <c r="F9" s="11">
        <f t="shared" ref="F9:M9" si="2">SUM(F10:F15)</f>
        <v>6</v>
      </c>
      <c r="G9" s="11">
        <f t="shared" si="2"/>
        <v>7</v>
      </c>
      <c r="H9" s="11">
        <f t="shared" si="2"/>
        <v>0</v>
      </c>
      <c r="I9" s="11">
        <f t="shared" si="2"/>
        <v>4</v>
      </c>
      <c r="J9" s="11">
        <f t="shared" si="2"/>
        <v>0</v>
      </c>
      <c r="K9" s="11">
        <f t="shared" si="2"/>
        <v>3</v>
      </c>
      <c r="L9" s="11">
        <f t="shared" si="2"/>
        <v>0</v>
      </c>
      <c r="M9" s="11">
        <f t="shared" si="2"/>
        <v>0</v>
      </c>
      <c r="N9" s="11"/>
    </row>
    <row r="10" spans="1:14">
      <c r="A10" s="12" t="s">
        <v>22</v>
      </c>
      <c r="B10" s="13" t="s">
        <v>44</v>
      </c>
      <c r="C10" s="8" t="s">
        <v>25</v>
      </c>
      <c r="D10" s="23"/>
      <c r="E10" s="8">
        <v>8</v>
      </c>
      <c r="F10" s="8">
        <v>3</v>
      </c>
      <c r="G10" s="8">
        <v>3</v>
      </c>
      <c r="H10" s="8"/>
      <c r="I10" s="8"/>
      <c r="J10" s="8"/>
      <c r="K10" s="8"/>
      <c r="L10" s="8"/>
      <c r="M10" s="8"/>
      <c r="N10" s="8"/>
    </row>
    <row r="11" spans="1:14">
      <c r="A11" s="12" t="s">
        <v>22</v>
      </c>
      <c r="B11" s="13" t="s">
        <v>28</v>
      </c>
      <c r="C11" s="8" t="s">
        <v>978</v>
      </c>
      <c r="D11" s="23"/>
      <c r="E11" s="8">
        <v>3</v>
      </c>
      <c r="F11" s="8">
        <v>1</v>
      </c>
      <c r="G11" s="8">
        <v>2</v>
      </c>
      <c r="H11" s="8"/>
      <c r="I11" s="8"/>
      <c r="J11" s="8"/>
      <c r="K11" s="8"/>
      <c r="L11" s="8"/>
      <c r="M11" s="8"/>
      <c r="N11" s="8"/>
    </row>
    <row r="12" spans="1:14">
      <c r="A12" s="12" t="s">
        <v>22</v>
      </c>
      <c r="B12" s="13" t="s">
        <v>17</v>
      </c>
      <c r="C12" s="8" t="s">
        <v>23</v>
      </c>
      <c r="D12" s="23"/>
      <c r="E12" s="8"/>
      <c r="F12" s="8">
        <v>1</v>
      </c>
      <c r="G12" s="8">
        <v>2</v>
      </c>
      <c r="H12" s="8"/>
      <c r="I12" s="8">
        <v>1</v>
      </c>
      <c r="J12" s="8"/>
      <c r="K12" s="8"/>
      <c r="L12" s="8"/>
      <c r="M12" s="8"/>
      <c r="N12" s="8"/>
    </row>
    <row r="13" spans="1:14">
      <c r="A13" s="12" t="s">
        <v>22</v>
      </c>
      <c r="B13" s="13" t="s">
        <v>17</v>
      </c>
      <c r="C13" s="8" t="s">
        <v>980</v>
      </c>
      <c r="D13" s="23"/>
      <c r="E13" s="8"/>
      <c r="F13" s="8">
        <v>1</v>
      </c>
      <c r="G13" s="8"/>
      <c r="H13" s="8"/>
      <c r="I13" s="8"/>
      <c r="J13" s="8"/>
      <c r="K13" s="8"/>
      <c r="L13" s="8"/>
      <c r="M13" s="8"/>
      <c r="N13" s="8"/>
    </row>
    <row r="14" spans="1:14">
      <c r="A14" s="12" t="s">
        <v>22</v>
      </c>
      <c r="B14" s="13" t="s">
        <v>18</v>
      </c>
      <c r="C14" s="8" t="s">
        <v>24</v>
      </c>
      <c r="D14" s="23"/>
      <c r="E14" s="8"/>
      <c r="F14" s="8"/>
      <c r="G14" s="8"/>
      <c r="H14" s="8"/>
      <c r="I14" s="8">
        <v>2</v>
      </c>
      <c r="J14" s="8"/>
      <c r="K14" s="8"/>
      <c r="L14" s="8"/>
      <c r="M14" s="8"/>
      <c r="N14" s="8"/>
    </row>
    <row r="15" spans="1:14">
      <c r="A15" s="12" t="s">
        <v>22</v>
      </c>
      <c r="B15" s="13" t="s">
        <v>21</v>
      </c>
      <c r="C15" s="8" t="s">
        <v>25</v>
      </c>
      <c r="D15" s="23"/>
      <c r="E15" s="8"/>
      <c r="F15" s="8"/>
      <c r="G15" s="8"/>
      <c r="H15" s="8"/>
      <c r="I15" s="8">
        <v>1</v>
      </c>
      <c r="J15" s="65"/>
      <c r="K15" s="65">
        <v>3</v>
      </c>
      <c r="L15" s="8"/>
      <c r="M15" s="8"/>
      <c r="N15" s="8" t="s">
        <v>846</v>
      </c>
    </row>
    <row r="16" spans="1:14">
      <c r="A16" s="9" t="s">
        <v>26</v>
      </c>
      <c r="B16" s="10" t="s">
        <v>15</v>
      </c>
      <c r="C16" s="11" t="s">
        <v>16</v>
      </c>
      <c r="D16" s="10">
        <v>2</v>
      </c>
      <c r="E16" s="11">
        <f t="shared" ref="E16:M16" si="3">SUM(E17:E22)</f>
        <v>320</v>
      </c>
      <c r="F16" s="11">
        <f t="shared" si="3"/>
        <v>300</v>
      </c>
      <c r="G16" s="11">
        <f t="shared" si="3"/>
        <v>278</v>
      </c>
      <c r="H16" s="11">
        <f t="shared" si="3"/>
        <v>19</v>
      </c>
      <c r="I16" s="11">
        <f t="shared" si="3"/>
        <v>3</v>
      </c>
      <c r="J16" s="11">
        <f t="shared" si="3"/>
        <v>0</v>
      </c>
      <c r="K16" s="11">
        <f t="shared" si="3"/>
        <v>0</v>
      </c>
      <c r="L16" s="11">
        <f t="shared" si="3"/>
        <v>0</v>
      </c>
      <c r="M16" s="11">
        <f t="shared" si="3"/>
        <v>0</v>
      </c>
      <c r="N16" s="11"/>
    </row>
    <row r="17" spans="1:14" s="29" customFormat="1">
      <c r="A17" s="12" t="s">
        <v>26</v>
      </c>
      <c r="B17" s="28" t="s">
        <v>849</v>
      </c>
      <c r="C17" s="26" t="s">
        <v>972</v>
      </c>
      <c r="D17" s="25"/>
      <c r="E17" s="26">
        <v>121</v>
      </c>
      <c r="F17" s="26">
        <v>117</v>
      </c>
      <c r="G17" s="26">
        <v>102</v>
      </c>
      <c r="H17" s="26"/>
      <c r="I17" s="26"/>
      <c r="J17" s="26"/>
      <c r="K17" s="26"/>
      <c r="L17" s="26"/>
      <c r="M17" s="26"/>
      <c r="N17" s="26"/>
    </row>
    <row r="18" spans="1:14">
      <c r="A18" s="12" t="s">
        <v>26</v>
      </c>
      <c r="B18" s="13" t="s">
        <v>44</v>
      </c>
      <c r="C18" s="8" t="s">
        <v>25</v>
      </c>
      <c r="D18" s="23"/>
      <c r="E18" s="8">
        <v>184</v>
      </c>
      <c r="F18" s="8">
        <v>130</v>
      </c>
      <c r="G18" s="8">
        <v>29</v>
      </c>
      <c r="H18" s="8"/>
      <c r="I18" s="8"/>
      <c r="J18" s="8"/>
      <c r="K18" s="8"/>
      <c r="L18" s="8"/>
      <c r="M18" s="8"/>
      <c r="N18" s="8"/>
    </row>
    <row r="19" spans="1:14">
      <c r="A19" s="12" t="s">
        <v>26</v>
      </c>
      <c r="B19" s="13" t="s">
        <v>33</v>
      </c>
      <c r="C19" s="8" t="s">
        <v>939</v>
      </c>
      <c r="D19" s="23"/>
      <c r="E19" s="8">
        <v>15</v>
      </c>
      <c r="F19" s="8">
        <v>52</v>
      </c>
      <c r="G19" s="8">
        <v>121</v>
      </c>
      <c r="H19" s="8">
        <v>15</v>
      </c>
      <c r="I19" s="8"/>
      <c r="J19" s="8"/>
      <c r="K19" s="8"/>
      <c r="L19" s="8"/>
      <c r="M19" s="8"/>
      <c r="N19" s="8"/>
    </row>
    <row r="20" spans="1:14">
      <c r="A20" s="12" t="s">
        <v>26</v>
      </c>
      <c r="B20" s="13" t="s">
        <v>27</v>
      </c>
      <c r="C20" s="8" t="s">
        <v>899</v>
      </c>
      <c r="D20" s="23"/>
      <c r="E20" s="8"/>
      <c r="F20" s="8"/>
      <c r="G20" s="8">
        <v>26</v>
      </c>
      <c r="H20" s="8">
        <v>2</v>
      </c>
      <c r="I20" s="8">
        <v>3</v>
      </c>
      <c r="J20" s="8"/>
      <c r="K20" s="8"/>
      <c r="L20" s="8"/>
      <c r="M20" s="8"/>
      <c r="N20" s="8"/>
    </row>
    <row r="21" spans="1:14">
      <c r="A21" s="12" t="s">
        <v>26</v>
      </c>
      <c r="B21" s="13" t="s">
        <v>18</v>
      </c>
      <c r="C21" s="8" t="s">
        <v>29</v>
      </c>
      <c r="D21" s="23"/>
      <c r="E21" s="8"/>
      <c r="F21" s="8"/>
      <c r="G21" s="8"/>
      <c r="H21" s="8">
        <v>2</v>
      </c>
      <c r="I21" s="8"/>
      <c r="J21" s="8"/>
      <c r="K21" s="8"/>
      <c r="L21" s="8"/>
      <c r="M21" s="8"/>
      <c r="N21" s="8"/>
    </row>
    <row r="22" spans="1:14">
      <c r="A22" s="12" t="s">
        <v>26</v>
      </c>
      <c r="B22" s="13" t="s">
        <v>62</v>
      </c>
      <c r="C22" s="8" t="s">
        <v>145</v>
      </c>
      <c r="D22" s="23"/>
      <c r="E22" s="8"/>
      <c r="F22" s="8">
        <v>1</v>
      </c>
      <c r="G22" s="8"/>
      <c r="H22" s="8"/>
      <c r="I22" s="8"/>
      <c r="J22" s="8"/>
      <c r="K22" s="8"/>
      <c r="L22" s="8"/>
      <c r="M22" s="8"/>
      <c r="N22" s="8"/>
    </row>
    <row r="23" spans="1:14">
      <c r="A23" s="9" t="s">
        <v>30</v>
      </c>
      <c r="B23" s="10" t="s">
        <v>15</v>
      </c>
      <c r="C23" s="11" t="s">
        <v>16</v>
      </c>
      <c r="D23" s="10">
        <v>1</v>
      </c>
      <c r="E23" s="11">
        <f t="shared" ref="E23:M23" si="4">SUM(E24:E24)</f>
        <v>0</v>
      </c>
      <c r="F23" s="11">
        <f t="shared" si="4"/>
        <v>0</v>
      </c>
      <c r="G23" s="11">
        <f t="shared" si="4"/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  <c r="M23" s="11">
        <f t="shared" si="4"/>
        <v>26</v>
      </c>
      <c r="N23" s="11"/>
    </row>
    <row r="24" spans="1:14">
      <c r="A24" s="12" t="s">
        <v>30</v>
      </c>
      <c r="B24" s="13" t="s">
        <v>28</v>
      </c>
      <c r="C24" s="8" t="s">
        <v>31</v>
      </c>
      <c r="D24" s="23"/>
      <c r="E24" s="8"/>
      <c r="F24" s="8"/>
      <c r="G24" s="8"/>
      <c r="H24" s="8"/>
      <c r="I24" s="8"/>
      <c r="J24" s="8"/>
      <c r="K24" s="8"/>
      <c r="L24" s="8"/>
      <c r="M24" s="8">
        <v>26</v>
      </c>
      <c r="N24" s="8" t="s">
        <v>938</v>
      </c>
    </row>
    <row r="25" spans="1:14">
      <c r="A25" s="9" t="s">
        <v>32</v>
      </c>
      <c r="B25" s="10" t="s">
        <v>15</v>
      </c>
      <c r="C25" s="11" t="s">
        <v>16</v>
      </c>
      <c r="D25" s="10">
        <v>1</v>
      </c>
      <c r="E25" s="11">
        <f>SUM(E26:E30)</f>
        <v>23</v>
      </c>
      <c r="F25" s="11">
        <f t="shared" ref="F25:M25" si="5">SUM(F26:F30)</f>
        <v>41</v>
      </c>
      <c r="G25" s="11">
        <f t="shared" si="5"/>
        <v>4</v>
      </c>
      <c r="H25" s="11">
        <f t="shared" si="5"/>
        <v>0</v>
      </c>
      <c r="I25" s="11">
        <f t="shared" si="5"/>
        <v>18</v>
      </c>
      <c r="J25" s="11">
        <f t="shared" si="5"/>
        <v>87</v>
      </c>
      <c r="K25" s="11">
        <f t="shared" si="5"/>
        <v>6</v>
      </c>
      <c r="L25" s="11">
        <f t="shared" si="5"/>
        <v>0</v>
      </c>
      <c r="M25" s="11">
        <f t="shared" si="5"/>
        <v>11</v>
      </c>
      <c r="N25" s="11"/>
    </row>
    <row r="26" spans="1:14" s="29" customFormat="1">
      <c r="A26" s="67" t="s">
        <v>32</v>
      </c>
      <c r="B26" s="28" t="s">
        <v>973</v>
      </c>
      <c r="C26" s="26" t="s">
        <v>974</v>
      </c>
      <c r="D26" s="25"/>
      <c r="E26" s="26">
        <v>23</v>
      </c>
      <c r="F26" s="26">
        <v>41</v>
      </c>
      <c r="G26" s="26">
        <v>4</v>
      </c>
      <c r="H26" s="26"/>
      <c r="I26" s="26"/>
      <c r="J26" s="26"/>
      <c r="K26" s="26"/>
      <c r="L26" s="26"/>
      <c r="M26" s="26"/>
      <c r="N26" s="26"/>
    </row>
    <row r="27" spans="1:14" s="29" customFormat="1">
      <c r="A27" s="67" t="s">
        <v>32</v>
      </c>
      <c r="B27" s="28" t="s">
        <v>849</v>
      </c>
      <c r="C27" s="26" t="s">
        <v>850</v>
      </c>
      <c r="D27" s="25"/>
      <c r="E27" s="26"/>
      <c r="F27" s="26"/>
      <c r="G27" s="26"/>
      <c r="H27" s="26"/>
      <c r="I27" s="26">
        <v>13</v>
      </c>
      <c r="J27" s="26">
        <v>65</v>
      </c>
      <c r="K27" s="26"/>
      <c r="L27" s="26"/>
      <c r="M27" s="26"/>
      <c r="N27" s="26"/>
    </row>
    <row r="28" spans="1:14">
      <c r="A28" s="12" t="s">
        <v>32</v>
      </c>
      <c r="B28" s="13" t="s">
        <v>44</v>
      </c>
      <c r="C28" s="8" t="s">
        <v>45</v>
      </c>
      <c r="D28" s="23"/>
      <c r="E28" s="8"/>
      <c r="F28" s="8"/>
      <c r="G28" s="8"/>
      <c r="H28" s="8"/>
      <c r="I28" s="8">
        <v>5</v>
      </c>
      <c r="J28" s="8">
        <v>22</v>
      </c>
      <c r="K28" s="8">
        <v>1</v>
      </c>
      <c r="L28" s="8"/>
      <c r="M28" s="8"/>
      <c r="N28" s="8"/>
    </row>
    <row r="29" spans="1:14">
      <c r="A29" s="12" t="s">
        <v>32</v>
      </c>
      <c r="B29" s="13" t="s">
        <v>33</v>
      </c>
      <c r="C29" s="8" t="s">
        <v>34</v>
      </c>
      <c r="D29" s="23"/>
      <c r="E29" s="8"/>
      <c r="F29" s="8"/>
      <c r="G29" s="8"/>
      <c r="H29" s="8"/>
      <c r="I29" s="8"/>
      <c r="J29" s="8"/>
      <c r="K29" s="8"/>
      <c r="L29" s="8"/>
      <c r="M29" s="8">
        <v>11</v>
      </c>
      <c r="N29" s="8"/>
    </row>
    <row r="30" spans="1:14">
      <c r="A30" s="12" t="s">
        <v>32</v>
      </c>
      <c r="B30" s="13" t="s">
        <v>27</v>
      </c>
      <c r="C30" s="8" t="s">
        <v>35</v>
      </c>
      <c r="D30" s="23"/>
      <c r="E30" s="8"/>
      <c r="F30" s="8"/>
      <c r="G30" s="8"/>
      <c r="H30" s="8"/>
      <c r="I30" s="8"/>
      <c r="J30" s="8"/>
      <c r="K30" s="8">
        <v>5</v>
      </c>
      <c r="L30" s="8"/>
      <c r="M30" s="8"/>
      <c r="N30" s="8"/>
    </row>
    <row r="31" spans="1:14">
      <c r="A31" s="9" t="s">
        <v>36</v>
      </c>
      <c r="B31" s="10" t="s">
        <v>15</v>
      </c>
      <c r="C31" s="11" t="s">
        <v>16</v>
      </c>
      <c r="D31" s="10">
        <v>1</v>
      </c>
      <c r="E31" s="11">
        <f t="shared" ref="E31:M31" si="6">SUM(E32:E33)</f>
        <v>0</v>
      </c>
      <c r="F31" s="11">
        <f t="shared" si="6"/>
        <v>0</v>
      </c>
      <c r="G31" s="11">
        <f t="shared" si="6"/>
        <v>5</v>
      </c>
      <c r="H31" s="11">
        <f t="shared" si="6"/>
        <v>27</v>
      </c>
      <c r="I31" s="11">
        <f t="shared" si="6"/>
        <v>15</v>
      </c>
      <c r="J31" s="11">
        <f t="shared" si="6"/>
        <v>0</v>
      </c>
      <c r="K31" s="11">
        <f t="shared" si="6"/>
        <v>1</v>
      </c>
      <c r="L31" s="11">
        <f t="shared" si="6"/>
        <v>0</v>
      </c>
      <c r="M31" s="11">
        <f t="shared" si="6"/>
        <v>0</v>
      </c>
      <c r="N31" s="11"/>
    </row>
    <row r="32" spans="1:14">
      <c r="A32" s="12" t="s">
        <v>36</v>
      </c>
      <c r="B32" s="13" t="s">
        <v>28</v>
      </c>
      <c r="C32" s="14" t="s">
        <v>143</v>
      </c>
      <c r="D32" s="23"/>
      <c r="E32" s="8"/>
      <c r="F32" s="8"/>
      <c r="G32" s="8">
        <v>5</v>
      </c>
      <c r="H32" s="8">
        <v>27</v>
      </c>
      <c r="I32" s="8">
        <v>13</v>
      </c>
      <c r="J32" s="8"/>
      <c r="K32" s="8"/>
      <c r="L32" s="8"/>
      <c r="M32" s="8"/>
      <c r="N32" s="8"/>
    </row>
    <row r="33" spans="1:14">
      <c r="A33" s="12" t="s">
        <v>36</v>
      </c>
      <c r="B33" s="13" t="s">
        <v>18</v>
      </c>
      <c r="C33" s="14" t="s">
        <v>144</v>
      </c>
      <c r="D33" s="23"/>
      <c r="E33" s="8"/>
      <c r="F33" s="8"/>
      <c r="G33" s="8"/>
      <c r="H33" s="8"/>
      <c r="I33" s="8">
        <v>2</v>
      </c>
      <c r="J33" s="8"/>
      <c r="K33" s="8">
        <v>1</v>
      </c>
      <c r="L33" s="8"/>
      <c r="M33" s="8"/>
      <c r="N33" s="8"/>
    </row>
    <row r="34" spans="1:14">
      <c r="A34" s="9" t="s">
        <v>38</v>
      </c>
      <c r="B34" s="10" t="s">
        <v>15</v>
      </c>
      <c r="C34" s="11" t="s">
        <v>16</v>
      </c>
      <c r="D34" s="10">
        <v>2</v>
      </c>
      <c r="E34" s="11">
        <f t="shared" ref="E34:M34" si="7">SUM(E35:E43)</f>
        <v>40</v>
      </c>
      <c r="F34" s="11">
        <f t="shared" si="7"/>
        <v>16</v>
      </c>
      <c r="G34" s="11">
        <f t="shared" si="7"/>
        <v>9</v>
      </c>
      <c r="H34" s="11">
        <f t="shared" si="7"/>
        <v>1</v>
      </c>
      <c r="I34" s="11">
        <f t="shared" si="7"/>
        <v>2</v>
      </c>
      <c r="J34" s="11">
        <f t="shared" si="7"/>
        <v>4</v>
      </c>
      <c r="K34" s="11">
        <f t="shared" si="7"/>
        <v>2</v>
      </c>
      <c r="L34" s="11">
        <f t="shared" si="7"/>
        <v>1</v>
      </c>
      <c r="M34" s="11">
        <f t="shared" si="7"/>
        <v>0</v>
      </c>
      <c r="N34" s="11"/>
    </row>
    <row r="35" spans="1:14" s="29" customFormat="1">
      <c r="A35" s="12" t="s">
        <v>38</v>
      </c>
      <c r="B35" s="28" t="s">
        <v>975</v>
      </c>
      <c r="C35" s="26" t="s">
        <v>976</v>
      </c>
      <c r="D35" s="25"/>
      <c r="E35" s="26">
        <v>25</v>
      </c>
      <c r="F35" s="26">
        <v>11</v>
      </c>
      <c r="G35" s="26">
        <v>1</v>
      </c>
      <c r="H35" s="26"/>
      <c r="I35" s="26"/>
      <c r="J35" s="26"/>
      <c r="K35" s="26"/>
      <c r="L35" s="26"/>
      <c r="M35" s="26"/>
      <c r="N35" s="26"/>
    </row>
    <row r="36" spans="1:14">
      <c r="A36" s="12" t="s">
        <v>38</v>
      </c>
      <c r="B36" s="13" t="s">
        <v>28</v>
      </c>
      <c r="C36" s="14" t="s">
        <v>143</v>
      </c>
      <c r="D36" s="23"/>
      <c r="E36" s="8">
        <v>13</v>
      </c>
      <c r="F36" s="8">
        <v>3</v>
      </c>
      <c r="G36" s="8"/>
      <c r="H36" s="8"/>
      <c r="I36" s="8"/>
      <c r="J36" s="8"/>
      <c r="K36" s="8"/>
      <c r="L36" s="8"/>
      <c r="M36" s="8"/>
      <c r="N36" s="8"/>
    </row>
    <row r="37" spans="1:14">
      <c r="A37" s="12" t="s">
        <v>38</v>
      </c>
      <c r="B37" s="13" t="s">
        <v>17</v>
      </c>
      <c r="C37" s="14" t="s">
        <v>981</v>
      </c>
      <c r="D37" s="23"/>
      <c r="E37" s="8"/>
      <c r="F37" s="8">
        <v>1</v>
      </c>
      <c r="G37" s="8"/>
      <c r="H37" s="8"/>
      <c r="I37" s="8"/>
      <c r="J37" s="8"/>
      <c r="K37" s="8"/>
      <c r="L37" s="8"/>
      <c r="M37" s="8"/>
      <c r="N37" s="8"/>
    </row>
    <row r="38" spans="1:14">
      <c r="A38" s="12" t="s">
        <v>38</v>
      </c>
      <c r="B38" s="13" t="s">
        <v>18</v>
      </c>
      <c r="C38" s="8" t="s">
        <v>144</v>
      </c>
      <c r="D38" s="23"/>
      <c r="E38" s="8">
        <v>2</v>
      </c>
      <c r="F38" s="8">
        <v>1</v>
      </c>
      <c r="G38" s="26"/>
      <c r="H38" s="8"/>
      <c r="I38" s="8"/>
      <c r="J38" s="8"/>
      <c r="K38" s="8"/>
      <c r="L38" s="8"/>
      <c r="M38" s="8"/>
      <c r="N38" s="8"/>
    </row>
    <row r="39" spans="1:14">
      <c r="A39" s="12" t="s">
        <v>38</v>
      </c>
      <c r="B39" s="13" t="s">
        <v>21</v>
      </c>
      <c r="C39" s="8" t="s">
        <v>866</v>
      </c>
      <c r="D39" s="23"/>
      <c r="E39" s="8"/>
      <c r="F39" s="8"/>
      <c r="G39" s="26">
        <v>2</v>
      </c>
      <c r="H39" s="8"/>
      <c r="I39" s="8"/>
      <c r="J39" s="8"/>
      <c r="K39" s="8">
        <v>2</v>
      </c>
      <c r="L39" s="8">
        <v>1</v>
      </c>
      <c r="M39" s="8"/>
      <c r="N39" s="8"/>
    </row>
    <row r="40" spans="1:14">
      <c r="A40" s="12" t="s">
        <v>38</v>
      </c>
      <c r="B40" s="13" t="s">
        <v>21</v>
      </c>
      <c r="C40" s="8" t="s">
        <v>984</v>
      </c>
      <c r="D40" s="23"/>
      <c r="E40" s="8"/>
      <c r="F40" s="8"/>
      <c r="G40" s="26">
        <v>1</v>
      </c>
      <c r="H40" s="8"/>
      <c r="I40" s="8"/>
      <c r="J40" s="8"/>
      <c r="K40" s="8"/>
      <c r="L40" s="8"/>
      <c r="M40" s="8"/>
      <c r="N40" s="8"/>
    </row>
    <row r="41" spans="1:14">
      <c r="A41" s="12" t="s">
        <v>38</v>
      </c>
      <c r="B41" s="13" t="s">
        <v>60</v>
      </c>
      <c r="C41" s="8" t="s">
        <v>557</v>
      </c>
      <c r="D41" s="23"/>
      <c r="E41" s="8"/>
      <c r="F41" s="8"/>
      <c r="G41" s="8">
        <v>3</v>
      </c>
      <c r="H41" s="8"/>
      <c r="I41" s="8">
        <v>2</v>
      </c>
      <c r="J41" s="8">
        <v>1</v>
      </c>
      <c r="K41" s="8"/>
      <c r="L41" s="8"/>
      <c r="M41" s="8"/>
      <c r="N41" s="8"/>
    </row>
    <row r="42" spans="1:14">
      <c r="A42" s="12" t="s">
        <v>38</v>
      </c>
      <c r="B42" s="13" t="s">
        <v>562</v>
      </c>
      <c r="C42" s="8" t="s">
        <v>872</v>
      </c>
      <c r="D42" s="23"/>
      <c r="E42" s="8"/>
      <c r="F42" s="8"/>
      <c r="G42" s="8">
        <v>2</v>
      </c>
      <c r="H42" s="8"/>
      <c r="I42" s="8"/>
      <c r="J42" s="8">
        <v>2</v>
      </c>
      <c r="K42" s="8"/>
      <c r="L42" s="8"/>
      <c r="M42" s="8"/>
      <c r="N42" s="8"/>
    </row>
    <row r="43" spans="1:14">
      <c r="A43" s="12" t="s">
        <v>38</v>
      </c>
      <c r="B43" s="13" t="s">
        <v>562</v>
      </c>
      <c r="C43" s="8" t="s">
        <v>985</v>
      </c>
      <c r="D43" s="23"/>
      <c r="E43" s="8"/>
      <c r="F43" s="8"/>
      <c r="G43" s="8"/>
      <c r="H43" s="8">
        <v>1</v>
      </c>
      <c r="I43" s="8"/>
      <c r="J43" s="8">
        <v>1</v>
      </c>
      <c r="K43" s="8"/>
      <c r="L43" s="8"/>
      <c r="M43" s="8"/>
      <c r="N43" s="8"/>
    </row>
    <row r="44" spans="1:14">
      <c r="A44" s="9" t="s">
        <v>40</v>
      </c>
      <c r="B44" s="15" t="s">
        <v>15</v>
      </c>
      <c r="C44" s="11" t="s">
        <v>16</v>
      </c>
      <c r="D44" s="10">
        <v>2</v>
      </c>
      <c r="E44" s="11">
        <f t="shared" ref="E44:M44" si="8">SUM(E45)</f>
        <v>0</v>
      </c>
      <c r="F44" s="11">
        <f t="shared" si="8"/>
        <v>0</v>
      </c>
      <c r="G44" s="11">
        <f t="shared" si="8"/>
        <v>1</v>
      </c>
      <c r="H44" s="11">
        <f t="shared" si="8"/>
        <v>1</v>
      </c>
      <c r="I44" s="11">
        <f t="shared" si="8"/>
        <v>0</v>
      </c>
      <c r="J44" s="11">
        <f t="shared" si="8"/>
        <v>0</v>
      </c>
      <c r="K44" s="11">
        <f t="shared" si="8"/>
        <v>0</v>
      </c>
      <c r="L44" s="11">
        <f t="shared" si="8"/>
        <v>0</v>
      </c>
      <c r="M44" s="11">
        <f t="shared" si="8"/>
        <v>0</v>
      </c>
      <c r="N44" s="11"/>
    </row>
    <row r="45" spans="1:14">
      <c r="A45" s="12" t="s">
        <v>40</v>
      </c>
      <c r="B45" s="13" t="s">
        <v>28</v>
      </c>
      <c r="C45" s="8" t="s">
        <v>979</v>
      </c>
      <c r="D45" s="23"/>
      <c r="E45" s="8"/>
      <c r="F45" s="8"/>
      <c r="G45" s="8">
        <v>1</v>
      </c>
      <c r="H45" s="8">
        <v>1</v>
      </c>
      <c r="I45" s="8"/>
      <c r="J45" s="8"/>
      <c r="K45" s="8"/>
      <c r="L45" s="8"/>
      <c r="M45" s="8"/>
      <c r="N45" s="8"/>
    </row>
    <row r="46" spans="1:14">
      <c r="A46" s="9" t="s">
        <v>429</v>
      </c>
      <c r="B46" s="15" t="s">
        <v>15</v>
      </c>
      <c r="C46" s="11" t="s">
        <v>16</v>
      </c>
      <c r="D46" s="10">
        <v>2</v>
      </c>
      <c r="E46" s="11">
        <f t="shared" ref="E46:M46" si="9">SUM(E47)</f>
        <v>0</v>
      </c>
      <c r="F46" s="11">
        <f t="shared" si="9"/>
        <v>0</v>
      </c>
      <c r="G46" s="11">
        <f t="shared" si="9"/>
        <v>0</v>
      </c>
      <c r="H46" s="11">
        <f t="shared" si="9"/>
        <v>1</v>
      </c>
      <c r="I46" s="11">
        <f t="shared" si="9"/>
        <v>0</v>
      </c>
      <c r="J46" s="11">
        <f t="shared" si="9"/>
        <v>0</v>
      </c>
      <c r="K46" s="11">
        <f t="shared" si="9"/>
        <v>0</v>
      </c>
      <c r="L46" s="11">
        <f t="shared" si="9"/>
        <v>0</v>
      </c>
      <c r="M46" s="11">
        <f t="shared" si="9"/>
        <v>0</v>
      </c>
      <c r="N46" s="11"/>
    </row>
    <row r="47" spans="1:14">
      <c r="A47" s="12" t="s">
        <v>429</v>
      </c>
      <c r="B47" s="13" t="s">
        <v>21</v>
      </c>
      <c r="C47" s="8" t="s">
        <v>986</v>
      </c>
      <c r="D47" s="23"/>
      <c r="E47" s="8"/>
      <c r="F47" s="8"/>
      <c r="G47" s="8"/>
      <c r="H47" s="8">
        <v>1</v>
      </c>
      <c r="I47" s="8"/>
      <c r="J47" s="8"/>
      <c r="K47" s="8"/>
      <c r="L47" s="8"/>
      <c r="M47" s="8"/>
      <c r="N47" s="8" t="s">
        <v>133</v>
      </c>
    </row>
    <row r="48" spans="1:14">
      <c r="A48" s="9" t="s">
        <v>827</v>
      </c>
      <c r="B48" s="10" t="s">
        <v>15</v>
      </c>
      <c r="C48" s="11" t="s">
        <v>16</v>
      </c>
      <c r="D48" s="10">
        <v>2</v>
      </c>
      <c r="E48" s="11">
        <f>SUM(E49)</f>
        <v>2</v>
      </c>
      <c r="F48" s="11">
        <f t="shared" ref="F48:M48" si="10">SUM(F49)</f>
        <v>0</v>
      </c>
      <c r="G48" s="11">
        <f t="shared" si="10"/>
        <v>0</v>
      </c>
      <c r="H48" s="11">
        <f t="shared" si="10"/>
        <v>0</v>
      </c>
      <c r="I48" s="11">
        <f t="shared" si="10"/>
        <v>0</v>
      </c>
      <c r="J48" s="11">
        <f t="shared" si="10"/>
        <v>0</v>
      </c>
      <c r="K48" s="11">
        <f t="shared" si="10"/>
        <v>0</v>
      </c>
      <c r="L48" s="11">
        <f t="shared" si="10"/>
        <v>0</v>
      </c>
      <c r="M48" s="11">
        <f t="shared" si="10"/>
        <v>0</v>
      </c>
      <c r="N48" s="11"/>
    </row>
    <row r="49" spans="1:14">
      <c r="A49" s="12" t="s">
        <v>827</v>
      </c>
      <c r="B49" s="13" t="s">
        <v>17</v>
      </c>
      <c r="C49" s="8" t="s">
        <v>982</v>
      </c>
      <c r="D49" s="23"/>
      <c r="E49" s="8">
        <v>2</v>
      </c>
      <c r="F49" s="8"/>
      <c r="G49" s="8"/>
      <c r="H49" s="8"/>
      <c r="I49" s="8"/>
      <c r="J49" s="8"/>
      <c r="K49" s="8"/>
      <c r="L49" s="8"/>
      <c r="M49" s="8"/>
      <c r="N49" s="8"/>
    </row>
    <row r="50" spans="1:14">
      <c r="A50" s="9" t="s">
        <v>42</v>
      </c>
      <c r="B50" s="10" t="s">
        <v>15</v>
      </c>
      <c r="C50" s="11" t="s">
        <v>16</v>
      </c>
      <c r="D50" s="10">
        <v>1</v>
      </c>
      <c r="E50" s="11">
        <f t="shared" ref="E50:M50" si="11">SUM(E51:E56)</f>
        <v>0</v>
      </c>
      <c r="F50" s="11">
        <f t="shared" si="11"/>
        <v>15</v>
      </c>
      <c r="G50" s="11">
        <f t="shared" si="11"/>
        <v>4</v>
      </c>
      <c r="H50" s="11">
        <f t="shared" si="11"/>
        <v>14</v>
      </c>
      <c r="I50" s="11">
        <f t="shared" si="11"/>
        <v>0</v>
      </c>
      <c r="J50" s="11">
        <f t="shared" si="11"/>
        <v>4</v>
      </c>
      <c r="K50" s="11">
        <f t="shared" si="11"/>
        <v>8</v>
      </c>
      <c r="L50" s="11">
        <f t="shared" si="11"/>
        <v>25</v>
      </c>
      <c r="M50" s="11">
        <f t="shared" si="11"/>
        <v>0</v>
      </c>
      <c r="N50" s="11"/>
    </row>
    <row r="51" spans="1:14" s="29" customFormat="1">
      <c r="A51" s="12" t="s">
        <v>42</v>
      </c>
      <c r="B51" s="28" t="s">
        <v>44</v>
      </c>
      <c r="C51" s="26" t="s">
        <v>987</v>
      </c>
      <c r="D51" s="25"/>
      <c r="E51" s="26"/>
      <c r="F51" s="26">
        <v>15</v>
      </c>
      <c r="G51" s="26">
        <v>3</v>
      </c>
      <c r="H51" s="26"/>
      <c r="I51" s="26"/>
      <c r="J51" s="26"/>
      <c r="K51" s="26"/>
      <c r="L51" s="26"/>
      <c r="M51" s="26"/>
      <c r="N51" s="26"/>
    </row>
    <row r="52" spans="1:14">
      <c r="A52" s="12" t="s">
        <v>42</v>
      </c>
      <c r="B52" s="13" t="s">
        <v>46</v>
      </c>
      <c r="C52" s="8" t="s">
        <v>47</v>
      </c>
      <c r="D52" s="23"/>
      <c r="E52" s="8"/>
      <c r="F52" s="8"/>
      <c r="G52" s="8">
        <v>1</v>
      </c>
      <c r="H52" s="8">
        <v>14</v>
      </c>
      <c r="I52" s="8"/>
      <c r="J52" s="8"/>
      <c r="K52" s="8"/>
      <c r="L52" s="8"/>
      <c r="M52" s="8"/>
      <c r="N52" s="8"/>
    </row>
    <row r="53" spans="1:14">
      <c r="A53" s="12" t="s">
        <v>42</v>
      </c>
      <c r="B53" s="13" t="s">
        <v>28</v>
      </c>
      <c r="C53" s="8" t="s">
        <v>41</v>
      </c>
      <c r="D53" s="23"/>
      <c r="E53" s="8"/>
      <c r="F53" s="8"/>
      <c r="G53" s="8"/>
      <c r="H53" s="8"/>
      <c r="I53" s="8"/>
      <c r="J53" s="8">
        <v>3</v>
      </c>
      <c r="K53" s="8">
        <v>1</v>
      </c>
      <c r="L53" s="8"/>
      <c r="M53" s="8"/>
      <c r="N53" s="8"/>
    </row>
    <row r="54" spans="1:14">
      <c r="A54" s="12" t="s">
        <v>42</v>
      </c>
      <c r="B54" s="13" t="s">
        <v>17</v>
      </c>
      <c r="C54" s="8" t="s">
        <v>35</v>
      </c>
      <c r="D54" s="23"/>
      <c r="E54" s="8"/>
      <c r="F54" s="8"/>
      <c r="G54" s="8"/>
      <c r="H54" s="8"/>
      <c r="I54" s="8"/>
      <c r="J54" s="8"/>
      <c r="K54" s="8">
        <v>1</v>
      </c>
      <c r="L54" s="8"/>
      <c r="M54" s="8"/>
      <c r="N54" s="8"/>
    </row>
    <row r="55" spans="1:14">
      <c r="A55" s="12" t="s">
        <v>42</v>
      </c>
      <c r="B55" s="13" t="s">
        <v>18</v>
      </c>
      <c r="C55" s="8" t="s">
        <v>24</v>
      </c>
      <c r="D55" s="23"/>
      <c r="E55" s="8"/>
      <c r="F55" s="8"/>
      <c r="G55" s="8"/>
      <c r="H55" s="8"/>
      <c r="I55" s="8"/>
      <c r="J55" s="8">
        <v>1</v>
      </c>
      <c r="K55" s="8">
        <v>2</v>
      </c>
      <c r="L55" s="8">
        <v>13</v>
      </c>
      <c r="M55" s="8"/>
      <c r="N55" s="8"/>
    </row>
    <row r="56" spans="1:14">
      <c r="A56" s="12" t="s">
        <v>42</v>
      </c>
      <c r="B56" s="13" t="s">
        <v>19</v>
      </c>
      <c r="C56" s="8" t="s">
        <v>24</v>
      </c>
      <c r="D56" s="23"/>
      <c r="E56" s="8"/>
      <c r="F56" s="8"/>
      <c r="G56" s="8"/>
      <c r="H56" s="8"/>
      <c r="I56" s="8"/>
      <c r="J56" s="8"/>
      <c r="K56" s="8">
        <v>4</v>
      </c>
      <c r="L56" s="8">
        <v>12</v>
      </c>
      <c r="M56" s="8"/>
      <c r="N56" s="8"/>
    </row>
    <row r="57" spans="1:14">
      <c r="A57" s="9" t="s">
        <v>773</v>
      </c>
      <c r="B57" s="15" t="s">
        <v>15</v>
      </c>
      <c r="C57" s="11" t="s">
        <v>16</v>
      </c>
      <c r="D57" s="10">
        <v>1</v>
      </c>
      <c r="E57" s="11">
        <f t="shared" ref="E57:M57" si="12">SUM(E58)</f>
        <v>0</v>
      </c>
      <c r="F57" s="11">
        <f t="shared" si="12"/>
        <v>1</v>
      </c>
      <c r="G57" s="11">
        <f t="shared" si="12"/>
        <v>0</v>
      </c>
      <c r="H57" s="11">
        <f t="shared" si="12"/>
        <v>2</v>
      </c>
      <c r="I57" s="11">
        <f t="shared" si="12"/>
        <v>1</v>
      </c>
      <c r="J57" s="11">
        <f t="shared" si="12"/>
        <v>0</v>
      </c>
      <c r="K57" s="11">
        <f t="shared" si="12"/>
        <v>0</v>
      </c>
      <c r="L57" s="11">
        <f t="shared" si="12"/>
        <v>0</v>
      </c>
      <c r="M57" s="11">
        <f t="shared" si="12"/>
        <v>0</v>
      </c>
      <c r="N57" s="11"/>
    </row>
    <row r="58" spans="1:14">
      <c r="A58" s="12" t="s">
        <v>773</v>
      </c>
      <c r="B58" s="13" t="s">
        <v>19</v>
      </c>
      <c r="C58" s="8" t="s">
        <v>798</v>
      </c>
      <c r="D58" s="23"/>
      <c r="E58" s="8"/>
      <c r="F58" s="8">
        <v>1</v>
      </c>
      <c r="G58" s="8"/>
      <c r="H58" s="8">
        <v>2</v>
      </c>
      <c r="I58" s="8">
        <v>1</v>
      </c>
      <c r="J58" s="8"/>
      <c r="K58" s="8"/>
      <c r="L58" s="8"/>
      <c r="M58" s="8"/>
      <c r="N58" s="8"/>
    </row>
    <row r="59" spans="1:14">
      <c r="A59" s="9" t="s">
        <v>146</v>
      </c>
      <c r="B59" s="10" t="s">
        <v>15</v>
      </c>
      <c r="C59" s="11" t="s">
        <v>16</v>
      </c>
      <c r="D59" s="10">
        <v>2</v>
      </c>
      <c r="E59" s="11">
        <f t="shared" ref="E59:M59" si="13">SUM(E60:E64)</f>
        <v>4</v>
      </c>
      <c r="F59" s="11">
        <f t="shared" si="13"/>
        <v>7</v>
      </c>
      <c r="G59" s="11">
        <f t="shared" si="13"/>
        <v>9</v>
      </c>
      <c r="H59" s="11">
        <f t="shared" si="13"/>
        <v>5</v>
      </c>
      <c r="I59" s="11">
        <f t="shared" si="13"/>
        <v>4</v>
      </c>
      <c r="J59" s="11">
        <f t="shared" si="13"/>
        <v>0</v>
      </c>
      <c r="K59" s="11">
        <f t="shared" si="13"/>
        <v>0</v>
      </c>
      <c r="L59" s="11">
        <f t="shared" si="13"/>
        <v>0</v>
      </c>
      <c r="M59" s="11">
        <f t="shared" si="13"/>
        <v>0</v>
      </c>
      <c r="N59" s="11"/>
    </row>
    <row r="60" spans="1:14">
      <c r="A60" s="12" t="s">
        <v>146</v>
      </c>
      <c r="B60" s="13" t="s">
        <v>28</v>
      </c>
      <c r="C60" s="8" t="s">
        <v>801</v>
      </c>
      <c r="D60" s="23"/>
      <c r="E60" s="8"/>
      <c r="F60" s="8">
        <v>1</v>
      </c>
      <c r="G60" s="8">
        <v>1</v>
      </c>
      <c r="H60" s="8">
        <v>1</v>
      </c>
      <c r="I60" s="8"/>
      <c r="J60" s="8"/>
      <c r="K60" s="8"/>
      <c r="L60" s="8"/>
      <c r="M60" s="8"/>
      <c r="N60" s="8"/>
    </row>
    <row r="61" spans="1:14">
      <c r="A61" s="12" t="s">
        <v>146</v>
      </c>
      <c r="B61" s="13" t="s">
        <v>17</v>
      </c>
      <c r="C61" s="8" t="s">
        <v>830</v>
      </c>
      <c r="D61" s="23"/>
      <c r="E61" s="8"/>
      <c r="F61" s="8">
        <v>1</v>
      </c>
      <c r="G61" s="8">
        <v>3</v>
      </c>
      <c r="H61" s="8">
        <v>4</v>
      </c>
      <c r="I61" s="8">
        <v>4</v>
      </c>
      <c r="J61" s="8"/>
      <c r="K61" s="8"/>
      <c r="L61" s="8"/>
      <c r="M61" s="8"/>
      <c r="N61" s="8"/>
    </row>
    <row r="62" spans="1:14">
      <c r="A62" s="12" t="s">
        <v>146</v>
      </c>
      <c r="B62" s="13" t="s">
        <v>19</v>
      </c>
      <c r="C62" s="8" t="s">
        <v>829</v>
      </c>
      <c r="D62" s="23"/>
      <c r="E62" s="8">
        <v>1</v>
      </c>
      <c r="F62" s="8">
        <v>2</v>
      </c>
      <c r="G62" s="8">
        <v>2</v>
      </c>
      <c r="H62" s="8"/>
      <c r="I62" s="8"/>
      <c r="J62" s="8"/>
      <c r="K62" s="8"/>
      <c r="L62" s="8"/>
      <c r="M62" s="8"/>
      <c r="N62" s="8"/>
    </row>
    <row r="63" spans="1:14">
      <c r="A63" s="12" t="s">
        <v>146</v>
      </c>
      <c r="B63" s="13" t="s">
        <v>62</v>
      </c>
      <c r="C63" s="8" t="s">
        <v>147</v>
      </c>
      <c r="D63" s="23"/>
      <c r="E63" s="8">
        <v>1</v>
      </c>
      <c r="F63" s="8">
        <v>1</v>
      </c>
      <c r="G63" s="8">
        <v>1</v>
      </c>
      <c r="H63" s="8"/>
      <c r="I63" s="8"/>
      <c r="J63" s="8"/>
      <c r="K63" s="8"/>
      <c r="L63" s="8"/>
      <c r="M63" s="8"/>
      <c r="N63" s="8"/>
    </row>
    <row r="64" spans="1:14">
      <c r="A64" s="12" t="s">
        <v>146</v>
      </c>
      <c r="B64" s="13" t="s">
        <v>21</v>
      </c>
      <c r="C64" s="8" t="s">
        <v>828</v>
      </c>
      <c r="D64" s="23"/>
      <c r="E64" s="8">
        <v>2</v>
      </c>
      <c r="F64" s="8">
        <v>2</v>
      </c>
      <c r="G64" s="8">
        <v>2</v>
      </c>
      <c r="H64" s="8"/>
      <c r="I64" s="8"/>
      <c r="J64" s="8"/>
      <c r="K64" s="8"/>
      <c r="L64" s="8"/>
      <c r="M64" s="8"/>
      <c r="N64" s="8"/>
    </row>
    <row r="65" spans="1:14">
      <c r="A65" s="9" t="s">
        <v>799</v>
      </c>
      <c r="B65" s="10" t="s">
        <v>15</v>
      </c>
      <c r="C65" s="11" t="s">
        <v>16</v>
      </c>
      <c r="D65" s="10">
        <v>2</v>
      </c>
      <c r="E65" s="11">
        <f t="shared" ref="E65:M65" si="14">SUM(E66:E66)</f>
        <v>0</v>
      </c>
      <c r="F65" s="11">
        <f t="shared" si="14"/>
        <v>1</v>
      </c>
      <c r="G65" s="11">
        <f t="shared" si="14"/>
        <v>1</v>
      </c>
      <c r="H65" s="11">
        <f t="shared" si="14"/>
        <v>0</v>
      </c>
      <c r="I65" s="11">
        <f t="shared" si="14"/>
        <v>0</v>
      </c>
      <c r="J65" s="11">
        <f t="shared" si="14"/>
        <v>0</v>
      </c>
      <c r="K65" s="11">
        <f t="shared" si="14"/>
        <v>0</v>
      </c>
      <c r="L65" s="11">
        <f t="shared" si="14"/>
        <v>0</v>
      </c>
      <c r="M65" s="11">
        <f t="shared" si="14"/>
        <v>0</v>
      </c>
      <c r="N65" s="11"/>
    </row>
    <row r="66" spans="1:14">
      <c r="A66" s="12" t="s">
        <v>799</v>
      </c>
      <c r="B66" s="13" t="s">
        <v>46</v>
      </c>
      <c r="C66" s="8" t="s">
        <v>155</v>
      </c>
      <c r="D66" s="23"/>
      <c r="E66" s="8"/>
      <c r="F66" s="8">
        <v>1</v>
      </c>
      <c r="G66" s="8">
        <v>1</v>
      </c>
      <c r="H66" s="8"/>
      <c r="I66" s="8"/>
      <c r="J66" s="8"/>
      <c r="K66" s="8"/>
      <c r="L66" s="8"/>
      <c r="M66" s="8"/>
      <c r="N66" s="8"/>
    </row>
  </sheetData>
  <pageMargins left="0.25" right="0.25" top="0.75" bottom="0.75" header="0.3" footer="0.3"/>
  <pageSetup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989E-22D8-4114-88C0-A2BFAF42C468}">
  <sheetPr>
    <tabColor theme="9" tint="0.59999389629810485"/>
    <pageSetUpPr fitToPage="1"/>
  </sheetPr>
  <dimension ref="A1:L22"/>
  <sheetViews>
    <sheetView zoomScale="80" zoomScaleNormal="80" workbookViewId="0">
      <pane ySplit="1" topLeftCell="A2" activePane="bottomLeft" state="frozen"/>
      <selection activeCell="K773" sqref="K773"/>
      <selection pane="bottomLeft"/>
    </sheetView>
  </sheetViews>
  <sheetFormatPr defaultRowHeight="15"/>
  <cols>
    <col min="1" max="1" width="55.5703125" bestFit="1" customWidth="1"/>
    <col min="2" max="2" width="35.7109375" customWidth="1"/>
    <col min="3" max="3" width="12.85546875" customWidth="1"/>
  </cols>
  <sheetData>
    <row r="1" spans="1:12" ht="18.75">
      <c r="A1" s="56" t="s">
        <v>221</v>
      </c>
      <c r="B1" s="57" t="s">
        <v>162</v>
      </c>
      <c r="C1" s="57" t="s">
        <v>917</v>
      </c>
      <c r="D1" s="57" t="s">
        <v>222</v>
      </c>
      <c r="E1" s="57" t="s">
        <v>223</v>
      </c>
      <c r="F1" s="57" t="s">
        <v>224</v>
      </c>
      <c r="G1" s="57" t="s">
        <v>225</v>
      </c>
      <c r="H1" s="57" t="s">
        <v>226</v>
      </c>
      <c r="I1" s="57" t="s">
        <v>227</v>
      </c>
      <c r="J1" s="57" t="s">
        <v>228</v>
      </c>
      <c r="K1" s="57" t="s">
        <v>229</v>
      </c>
      <c r="L1" s="57" t="s">
        <v>230</v>
      </c>
    </row>
    <row r="2" spans="1:12">
      <c r="A2" s="58" t="s">
        <v>231</v>
      </c>
      <c r="B2" s="8" t="s">
        <v>232</v>
      </c>
      <c r="C2" s="23">
        <f>FT!C2</f>
        <v>2</v>
      </c>
      <c r="D2" s="8">
        <f>FT!D2</f>
        <v>0</v>
      </c>
      <c r="E2" s="8">
        <f>FT!E2</f>
        <v>0</v>
      </c>
      <c r="F2" s="8">
        <f>FT!F2</f>
        <v>0</v>
      </c>
      <c r="G2" s="8">
        <f>FT!G2</f>
        <v>0</v>
      </c>
      <c r="H2" s="8">
        <f>FT!H2</f>
        <v>0</v>
      </c>
      <c r="I2" s="8">
        <f>FT!I2</f>
        <v>0</v>
      </c>
      <c r="J2" s="8">
        <f>FT!J2</f>
        <v>4</v>
      </c>
      <c r="K2" s="8">
        <f>FT!K2</f>
        <v>7</v>
      </c>
      <c r="L2" s="8">
        <f>FT!L2</f>
        <v>3</v>
      </c>
    </row>
    <row r="3" spans="1:12">
      <c r="A3" s="58" t="s">
        <v>233</v>
      </c>
      <c r="B3" s="8" t="s">
        <v>234</v>
      </c>
      <c r="C3" s="23">
        <f>FT!C6</f>
        <v>2</v>
      </c>
      <c r="D3" s="8">
        <f>FT!D6</f>
        <v>0</v>
      </c>
      <c r="E3" s="8">
        <f>FT!E6</f>
        <v>0</v>
      </c>
      <c r="F3" s="8">
        <f>FT!F6</f>
        <v>0</v>
      </c>
      <c r="G3" s="8">
        <f>FT!G6</f>
        <v>0</v>
      </c>
      <c r="H3" s="8">
        <f>FT!H6</f>
        <v>0</v>
      </c>
      <c r="I3" s="8">
        <f>FT!I6</f>
        <v>0</v>
      </c>
      <c r="J3" s="8">
        <f>FT!J6</f>
        <v>3</v>
      </c>
      <c r="K3" s="8">
        <f>FT!K6</f>
        <v>2</v>
      </c>
      <c r="L3" s="8">
        <f>FT!L6</f>
        <v>0</v>
      </c>
    </row>
    <row r="4" spans="1:12">
      <c r="A4" s="59" t="s">
        <v>235</v>
      </c>
      <c r="B4" s="8" t="s">
        <v>236</v>
      </c>
      <c r="C4" s="23">
        <f>FT!C8</f>
        <v>2</v>
      </c>
      <c r="D4" s="8">
        <f>FT!D8</f>
        <v>0</v>
      </c>
      <c r="E4" s="8">
        <f>FT!E8</f>
        <v>0</v>
      </c>
      <c r="F4" s="8">
        <f>FT!F8</f>
        <v>0</v>
      </c>
      <c r="G4" s="8">
        <f>FT!G8</f>
        <v>1</v>
      </c>
      <c r="H4" s="8">
        <f>FT!H8</f>
        <v>0</v>
      </c>
      <c r="I4" s="8">
        <f>FT!I8</f>
        <v>0</v>
      </c>
      <c r="J4" s="8">
        <f>FT!J8</f>
        <v>0</v>
      </c>
      <c r="K4" s="8">
        <f>FT!K8</f>
        <v>0</v>
      </c>
      <c r="L4" s="8">
        <f>FT!L8</f>
        <v>0</v>
      </c>
    </row>
    <row r="5" spans="1:12">
      <c r="A5" s="59" t="s">
        <v>237</v>
      </c>
      <c r="B5" s="8" t="s">
        <v>238</v>
      </c>
      <c r="C5" s="23">
        <f>FT!C17</f>
        <v>2</v>
      </c>
      <c r="D5" s="8">
        <f>FT!D17</f>
        <v>2</v>
      </c>
      <c r="E5" s="8">
        <f>FT!E17</f>
        <v>0</v>
      </c>
      <c r="F5" s="8">
        <f>FT!F17</f>
        <v>0</v>
      </c>
      <c r="G5" s="8">
        <f>FT!G17</f>
        <v>0</v>
      </c>
      <c r="H5" s="8">
        <f>FT!H17</f>
        <v>0</v>
      </c>
      <c r="I5" s="8">
        <f>FT!I17</f>
        <v>0</v>
      </c>
      <c r="J5" s="8">
        <f>FT!J17</f>
        <v>0</v>
      </c>
      <c r="K5" s="8">
        <f>FT!K17</f>
        <v>0</v>
      </c>
      <c r="L5" s="8">
        <f>FT!L17</f>
        <v>0</v>
      </c>
    </row>
    <row r="6" spans="1:12">
      <c r="A6" s="59" t="s">
        <v>239</v>
      </c>
      <c r="B6" s="8" t="s">
        <v>240</v>
      </c>
      <c r="C6" s="23">
        <f>FT!C22</f>
        <v>2</v>
      </c>
      <c r="D6" s="8">
        <f>FT!D22</f>
        <v>1</v>
      </c>
      <c r="E6" s="8">
        <f>FT!E22</f>
        <v>0</v>
      </c>
      <c r="F6" s="8">
        <f>FT!F22</f>
        <v>0</v>
      </c>
      <c r="G6" s="8">
        <f>FT!G22</f>
        <v>0</v>
      </c>
      <c r="H6" s="8">
        <f>FT!H22</f>
        <v>0</v>
      </c>
      <c r="I6" s="8">
        <f>FT!I22</f>
        <v>2</v>
      </c>
      <c r="J6" s="8">
        <f>FT!J22</f>
        <v>0</v>
      </c>
      <c r="K6" s="8">
        <f>FT!K22</f>
        <v>0</v>
      </c>
      <c r="L6" s="8">
        <f>FT!L22</f>
        <v>0</v>
      </c>
    </row>
    <row r="7" spans="1:12">
      <c r="A7" s="59" t="s">
        <v>241</v>
      </c>
      <c r="B7" s="8" t="s">
        <v>242</v>
      </c>
      <c r="C7" s="23">
        <f>FT!C26</f>
        <v>2</v>
      </c>
      <c r="D7" s="8">
        <f>FT!D26</f>
        <v>0</v>
      </c>
      <c r="E7" s="8">
        <f>FT!E26</f>
        <v>0</v>
      </c>
      <c r="F7" s="8">
        <f>FT!F26</f>
        <v>0</v>
      </c>
      <c r="G7" s="8">
        <f>FT!G26</f>
        <v>0</v>
      </c>
      <c r="H7" s="8">
        <f>FT!H26</f>
        <v>0</v>
      </c>
      <c r="I7" s="8">
        <f>FT!I26</f>
        <v>0</v>
      </c>
      <c r="J7" s="8">
        <f>FT!J26</f>
        <v>0</v>
      </c>
      <c r="K7" s="8">
        <f>FT!K26</f>
        <v>0</v>
      </c>
      <c r="L7" s="8">
        <f>FT!L26</f>
        <v>0</v>
      </c>
    </row>
    <row r="8" spans="1:12">
      <c r="A8" s="59" t="s">
        <v>243</v>
      </c>
      <c r="B8" s="8" t="s">
        <v>244</v>
      </c>
      <c r="C8" s="23">
        <f>FT!C14</f>
        <v>2</v>
      </c>
      <c r="D8" s="8">
        <f>FT!D14</f>
        <v>0</v>
      </c>
      <c r="E8" s="8">
        <f>FT!E14</f>
        <v>0</v>
      </c>
      <c r="F8" s="8">
        <f>FT!F14</f>
        <v>0</v>
      </c>
      <c r="G8" s="8">
        <f>FT!G14</f>
        <v>0</v>
      </c>
      <c r="H8" s="8">
        <f>FT!H14</f>
        <v>0</v>
      </c>
      <c r="I8" s="8">
        <f>FT!I14</f>
        <v>0</v>
      </c>
      <c r="J8" s="8">
        <f>FT!J14</f>
        <v>0</v>
      </c>
      <c r="K8" s="8">
        <f>FT!K14</f>
        <v>0</v>
      </c>
      <c r="L8" s="8">
        <f>FT!L14</f>
        <v>0</v>
      </c>
    </row>
    <row r="9" spans="1:12">
      <c r="A9" s="59" t="s">
        <v>245</v>
      </c>
      <c r="B9" s="8" t="s">
        <v>246</v>
      </c>
      <c r="C9" s="23">
        <f>FT!C29</f>
        <v>2</v>
      </c>
      <c r="D9" s="8">
        <f>FT!D29</f>
        <v>6</v>
      </c>
      <c r="E9" s="8">
        <f>FT!E29</f>
        <v>1</v>
      </c>
      <c r="F9" s="8">
        <f>FT!F29</f>
        <v>0</v>
      </c>
      <c r="G9" s="8">
        <f>FT!G29</f>
        <v>0</v>
      </c>
      <c r="H9" s="8">
        <f>FT!H29</f>
        <v>0</v>
      </c>
      <c r="I9" s="8">
        <f>FT!I29</f>
        <v>0</v>
      </c>
      <c r="J9" s="8">
        <f>FT!J29</f>
        <v>0</v>
      </c>
      <c r="K9" s="8">
        <f>FT!K29</f>
        <v>0</v>
      </c>
      <c r="L9" s="8">
        <f>FT!L29</f>
        <v>0</v>
      </c>
    </row>
    <row r="10" spans="1:12">
      <c r="A10" s="59" t="s">
        <v>247</v>
      </c>
      <c r="B10" s="8" t="s">
        <v>248</v>
      </c>
      <c r="C10" s="23">
        <f>FT!C10</f>
        <v>2</v>
      </c>
      <c r="D10" s="8">
        <f>FT!D10</f>
        <v>3</v>
      </c>
      <c r="E10" s="8">
        <f>FT!E10</f>
        <v>1</v>
      </c>
      <c r="F10" s="8">
        <f>FT!F10</f>
        <v>0</v>
      </c>
      <c r="G10" s="8">
        <f>FT!G10</f>
        <v>0</v>
      </c>
      <c r="H10" s="8">
        <f>FT!H10</f>
        <v>0</v>
      </c>
      <c r="I10" s="8">
        <f>FT!I10</f>
        <v>2</v>
      </c>
      <c r="J10" s="8">
        <f>FT!J10</f>
        <v>0</v>
      </c>
      <c r="K10" s="8">
        <f>FT!K10</f>
        <v>0</v>
      </c>
      <c r="L10" s="8">
        <f>FT!L10</f>
        <v>0</v>
      </c>
    </row>
    <row r="11" spans="1:12">
      <c r="A11" s="59" t="s">
        <v>249</v>
      </c>
      <c r="B11" s="8" t="s">
        <v>250</v>
      </c>
      <c r="C11" s="23">
        <f>FT!C20</f>
        <v>2</v>
      </c>
      <c r="D11" s="8">
        <f>FT!D20</f>
        <v>0</v>
      </c>
      <c r="E11" s="8">
        <f>FT!E20</f>
        <v>0</v>
      </c>
      <c r="F11" s="8">
        <f>FT!F20</f>
        <v>1</v>
      </c>
      <c r="G11" s="8">
        <f>FT!G20</f>
        <v>0</v>
      </c>
      <c r="H11" s="8">
        <f>FT!H20</f>
        <v>0</v>
      </c>
      <c r="I11" s="8">
        <f>FT!I20</f>
        <v>2</v>
      </c>
      <c r="J11" s="8">
        <f>FT!J20</f>
        <v>0</v>
      </c>
      <c r="K11" s="8">
        <f>FT!K20</f>
        <v>0</v>
      </c>
      <c r="L11" s="8">
        <f>FT!L20</f>
        <v>0</v>
      </c>
    </row>
    <row r="12" spans="1:12">
      <c r="A12" s="59" t="s">
        <v>251</v>
      </c>
      <c r="B12" s="8" t="s">
        <v>252</v>
      </c>
      <c r="C12" s="23">
        <f>FT!C50</f>
        <v>2</v>
      </c>
      <c r="D12" s="8">
        <f>FT!D50</f>
        <v>0</v>
      </c>
      <c r="E12" s="8">
        <f>FT!E50</f>
        <v>0</v>
      </c>
      <c r="F12" s="8">
        <f>FT!F50</f>
        <v>0</v>
      </c>
      <c r="G12" s="8">
        <f>FT!G50</f>
        <v>0</v>
      </c>
      <c r="H12" s="8">
        <f>FT!H50</f>
        <v>0</v>
      </c>
      <c r="I12" s="8">
        <f>FT!I50</f>
        <v>1</v>
      </c>
      <c r="J12" s="8">
        <f>FT!J50</f>
        <v>1</v>
      </c>
      <c r="K12" s="8">
        <f>FT!K50</f>
        <v>0</v>
      </c>
      <c r="L12" s="8">
        <f>FT!L50</f>
        <v>0</v>
      </c>
    </row>
    <row r="13" spans="1:12">
      <c r="A13" s="59" t="s">
        <v>253</v>
      </c>
      <c r="B13" s="8" t="s">
        <v>254</v>
      </c>
      <c r="C13" s="23">
        <f>FT!C45</f>
        <v>2</v>
      </c>
      <c r="D13" s="8">
        <f>FT!D45</f>
        <v>0</v>
      </c>
      <c r="E13" s="8">
        <f>FT!E45</f>
        <v>0</v>
      </c>
      <c r="F13" s="8">
        <f>FT!F45</f>
        <v>0</v>
      </c>
      <c r="G13" s="8">
        <f>FT!G45</f>
        <v>0</v>
      </c>
      <c r="H13" s="8">
        <f>FT!H45</f>
        <v>1</v>
      </c>
      <c r="I13" s="8">
        <f>FT!I45</f>
        <v>0</v>
      </c>
      <c r="J13" s="8">
        <f>FT!J45</f>
        <v>1</v>
      </c>
      <c r="K13" s="8">
        <f>FT!K45</f>
        <v>1</v>
      </c>
      <c r="L13" s="8">
        <f>FT!L45</f>
        <v>0</v>
      </c>
    </row>
    <row r="14" spans="1:12">
      <c r="A14" s="59" t="s">
        <v>255</v>
      </c>
      <c r="B14" s="8" t="s">
        <v>256</v>
      </c>
      <c r="C14" s="23">
        <f>FT!C33</f>
        <v>2</v>
      </c>
      <c r="D14" s="8">
        <f>FT!D33</f>
        <v>0</v>
      </c>
      <c r="E14" s="8">
        <f>FT!E33</f>
        <v>0</v>
      </c>
      <c r="F14" s="8">
        <f>FT!F33</f>
        <v>0</v>
      </c>
      <c r="G14" s="8">
        <f>FT!G33</f>
        <v>0</v>
      </c>
      <c r="H14" s="8">
        <f>FT!H33</f>
        <v>0</v>
      </c>
      <c r="I14" s="8">
        <f>FT!I33</f>
        <v>0</v>
      </c>
      <c r="J14" s="8">
        <f>FT!J33</f>
        <v>5</v>
      </c>
      <c r="K14" s="8">
        <f>FT!K33</f>
        <v>7</v>
      </c>
      <c r="L14" s="8">
        <f>FT!L33</f>
        <v>0</v>
      </c>
    </row>
    <row r="15" spans="1:12">
      <c r="A15" s="59" t="s">
        <v>257</v>
      </c>
      <c r="B15" s="8" t="s">
        <v>258</v>
      </c>
      <c r="C15" s="23">
        <f>FT!C37</f>
        <v>2</v>
      </c>
      <c r="D15" s="8">
        <f>FT!D37</f>
        <v>0</v>
      </c>
      <c r="E15" s="8">
        <f>FT!E37</f>
        <v>0</v>
      </c>
      <c r="F15" s="8">
        <f>FT!F37</f>
        <v>0</v>
      </c>
      <c r="G15" s="8">
        <f>FT!G37</f>
        <v>0</v>
      </c>
      <c r="H15" s="8">
        <f>FT!H37</f>
        <v>0</v>
      </c>
      <c r="I15" s="8">
        <f>FT!I37</f>
        <v>0</v>
      </c>
      <c r="J15" s="8">
        <f>FT!J37</f>
        <v>2</v>
      </c>
      <c r="K15" s="8">
        <f>FT!K37</f>
        <v>4</v>
      </c>
      <c r="L15" s="8">
        <f>FT!L37</f>
        <v>0</v>
      </c>
    </row>
    <row r="16" spans="1:12">
      <c r="A16" s="59" t="s">
        <v>747</v>
      </c>
      <c r="B16" s="8" t="s">
        <v>748</v>
      </c>
      <c r="C16" s="23">
        <f>FT!C42</f>
        <v>2</v>
      </c>
      <c r="D16" s="8">
        <f>FT!D42</f>
        <v>2</v>
      </c>
      <c r="E16" s="8">
        <f>FT!E42</f>
        <v>4</v>
      </c>
      <c r="F16" s="8">
        <f>FT!F42</f>
        <v>0</v>
      </c>
      <c r="G16" s="8">
        <f>FT!G42</f>
        <v>1</v>
      </c>
      <c r="H16" s="8">
        <f>FT!H42</f>
        <v>0</v>
      </c>
      <c r="I16" s="8">
        <f>FT!I42</f>
        <v>0</v>
      </c>
      <c r="J16" s="8">
        <f>FT!J42</f>
        <v>0</v>
      </c>
      <c r="K16" s="8">
        <f>FT!K42</f>
        <v>0</v>
      </c>
      <c r="L16" s="8">
        <f>FT!L42</f>
        <v>0</v>
      </c>
    </row>
    <row r="17" spans="1:12">
      <c r="A17" s="59" t="s">
        <v>259</v>
      </c>
      <c r="B17" s="8" t="s">
        <v>260</v>
      </c>
      <c r="C17" s="23">
        <f>FT!C54</f>
        <v>2</v>
      </c>
      <c r="D17" s="8">
        <f>FT!D54</f>
        <v>4</v>
      </c>
      <c r="E17" s="8">
        <f>FT!E54</f>
        <v>27</v>
      </c>
      <c r="F17" s="8">
        <f>FT!F54</f>
        <v>10</v>
      </c>
      <c r="G17" s="8">
        <f>FT!G54</f>
        <v>0</v>
      </c>
      <c r="H17" s="8">
        <f>FT!H54</f>
        <v>3</v>
      </c>
      <c r="I17" s="8">
        <f>FT!I54</f>
        <v>11</v>
      </c>
      <c r="J17" s="8">
        <f>FT!J54</f>
        <v>9</v>
      </c>
      <c r="K17" s="8">
        <f>FT!K54</f>
        <v>0</v>
      </c>
      <c r="L17" s="8">
        <f>FT!L54</f>
        <v>0</v>
      </c>
    </row>
    <row r="18" spans="1:12">
      <c r="A18" s="59" t="s">
        <v>261</v>
      </c>
      <c r="B18" s="8" t="s">
        <v>262</v>
      </c>
      <c r="C18" s="23">
        <f>FT!C65</f>
        <v>2</v>
      </c>
      <c r="D18" s="8">
        <f>FT!D65</f>
        <v>0</v>
      </c>
      <c r="E18" s="8">
        <f>FT!E65</f>
        <v>0</v>
      </c>
      <c r="F18" s="8">
        <f>FT!F65</f>
        <v>0</v>
      </c>
      <c r="G18" s="8">
        <f>FT!G65</f>
        <v>0</v>
      </c>
      <c r="H18" s="8">
        <f>FT!H65</f>
        <v>0</v>
      </c>
      <c r="I18" s="8">
        <f>FT!I65</f>
        <v>0</v>
      </c>
      <c r="J18" s="8">
        <f>FT!J65</f>
        <v>1</v>
      </c>
      <c r="K18" s="8">
        <f>FT!K65</f>
        <v>1</v>
      </c>
      <c r="L18" s="8">
        <f>FT!L65</f>
        <v>0</v>
      </c>
    </row>
    <row r="19" spans="1:12">
      <c r="A19" s="59" t="s">
        <v>263</v>
      </c>
      <c r="B19" s="8" t="s">
        <v>264</v>
      </c>
      <c r="C19" s="23">
        <f>FT!C68</f>
        <v>2</v>
      </c>
      <c r="D19" s="8">
        <f>FT!D68</f>
        <v>6</v>
      </c>
      <c r="E19" s="8">
        <f>FT!E68</f>
        <v>22</v>
      </c>
      <c r="F19" s="8">
        <f>FT!F68</f>
        <v>7</v>
      </c>
      <c r="G19" s="8">
        <f>FT!G68</f>
        <v>17</v>
      </c>
      <c r="H19" s="8">
        <f>FT!H68</f>
        <v>0</v>
      </c>
      <c r="I19" s="8">
        <f>FT!I68</f>
        <v>12</v>
      </c>
      <c r="J19" s="8">
        <f>FT!J68</f>
        <v>3</v>
      </c>
      <c r="K19" s="8">
        <f>FT!K68</f>
        <v>0</v>
      </c>
      <c r="L19" s="8">
        <f>FT!L68</f>
        <v>0</v>
      </c>
    </row>
    <row r="20" spans="1:12">
      <c r="A20" s="59" t="s">
        <v>265</v>
      </c>
      <c r="B20" s="8" t="s">
        <v>266</v>
      </c>
      <c r="C20" s="23">
        <f>FT!C76</f>
        <v>2</v>
      </c>
      <c r="D20" s="8">
        <f>FT!D76</f>
        <v>0</v>
      </c>
      <c r="E20" s="8">
        <f>FT!E76</f>
        <v>0</v>
      </c>
      <c r="F20" s="8">
        <f>FT!F76</f>
        <v>0</v>
      </c>
      <c r="G20" s="8">
        <f>FT!G76</f>
        <v>0</v>
      </c>
      <c r="H20" s="8">
        <f>FT!H76</f>
        <v>1</v>
      </c>
      <c r="I20" s="8">
        <f>FT!I76</f>
        <v>3</v>
      </c>
      <c r="J20" s="8">
        <f>FT!J76</f>
        <v>0</v>
      </c>
      <c r="K20" s="8">
        <f>FT!K76</f>
        <v>0</v>
      </c>
      <c r="L20" s="8">
        <f>FT!L76</f>
        <v>0</v>
      </c>
    </row>
    <row r="21" spans="1:12">
      <c r="A21" s="59" t="s">
        <v>267</v>
      </c>
      <c r="B21" s="8" t="s">
        <v>268</v>
      </c>
      <c r="C21" s="23">
        <f>FT!C79</f>
        <v>2</v>
      </c>
      <c r="D21" s="8">
        <f>FT!D79</f>
        <v>0</v>
      </c>
      <c r="E21" s="8">
        <f>FT!E79</f>
        <v>0</v>
      </c>
      <c r="F21" s="8">
        <f>FT!F79</f>
        <v>0</v>
      </c>
      <c r="G21" s="8">
        <f>FT!G79</f>
        <v>0</v>
      </c>
      <c r="H21" s="8">
        <f>FT!H79</f>
        <v>2</v>
      </c>
      <c r="I21" s="8">
        <f>FT!I79</f>
        <v>1</v>
      </c>
      <c r="J21" s="8">
        <f>FT!J79</f>
        <v>2</v>
      </c>
      <c r="K21" s="8">
        <f>FT!K79</f>
        <v>0</v>
      </c>
      <c r="L21" s="8">
        <f>FT!L79</f>
        <v>0</v>
      </c>
    </row>
    <row r="22" spans="1:12">
      <c r="B22" s="60" t="s">
        <v>15</v>
      </c>
      <c r="C22" s="60"/>
      <c r="D22" s="52">
        <f>SUM(Table1[1.5"])</f>
        <v>24</v>
      </c>
      <c r="E22" s="52">
        <f>SUM(Table1[1.75"])</f>
        <v>55</v>
      </c>
      <c r="F22" s="52">
        <f>SUM(Table1[2"])</f>
        <v>18</v>
      </c>
      <c r="G22" s="52">
        <f>SUM(Table1[2.5"])</f>
        <v>19</v>
      </c>
      <c r="H22" s="52">
        <f>SUM(Table1[3"])</f>
        <v>7</v>
      </c>
      <c r="I22" s="52">
        <f>SUM(Table1[3.5"])</f>
        <v>34</v>
      </c>
      <c r="J22" s="52">
        <f>SUM(Table1[4"])</f>
        <v>31</v>
      </c>
      <c r="K22" s="52">
        <f>SUM(Table1[5"])</f>
        <v>22</v>
      </c>
      <c r="L22" s="52">
        <f>SUM(Table1[6"])</f>
        <v>3</v>
      </c>
    </row>
  </sheetData>
  <pageMargins left="0.7" right="0.7" top="0.75" bottom="0.75" header="0.3" footer="0.3"/>
  <pageSetup scale="70" fitToHeight="0" orientation="landscape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E9D07-E719-4845-8700-374819F6CA38}">
  <dimension ref="A1:L80"/>
  <sheetViews>
    <sheetView zoomScale="80" zoomScaleNormal="80" workbookViewId="0">
      <pane ySplit="1" topLeftCell="A32" activePane="bottomLeft" state="frozen"/>
      <selection activeCell="K773" sqref="K773"/>
      <selection pane="bottomLeft" activeCell="J52" sqref="J52"/>
    </sheetView>
  </sheetViews>
  <sheetFormatPr defaultRowHeight="15"/>
  <cols>
    <col min="1" max="1" width="22.7109375" customWidth="1"/>
  </cols>
  <sheetData>
    <row r="1" spans="1:12">
      <c r="A1" s="8" t="s">
        <v>564</v>
      </c>
      <c r="B1" s="8"/>
      <c r="C1" s="8" t="s">
        <v>136</v>
      </c>
      <c r="D1" s="8">
        <v>1.5</v>
      </c>
      <c r="E1" s="8">
        <v>1.75</v>
      </c>
      <c r="F1" s="8">
        <v>2</v>
      </c>
      <c r="G1" s="8">
        <v>2.5</v>
      </c>
      <c r="H1" s="8">
        <v>3</v>
      </c>
      <c r="I1" s="8">
        <v>3.5</v>
      </c>
      <c r="J1" s="8">
        <v>4</v>
      </c>
      <c r="K1" s="8">
        <v>5</v>
      </c>
      <c r="L1" s="8">
        <v>6</v>
      </c>
    </row>
    <row r="2" spans="1:12">
      <c r="A2" s="11" t="s">
        <v>652</v>
      </c>
      <c r="B2" s="11" t="s">
        <v>565</v>
      </c>
      <c r="C2" s="11">
        <v>2</v>
      </c>
      <c r="D2" s="11">
        <f t="shared" ref="D2:L2" si="0">SUM(D3:D5)</f>
        <v>0</v>
      </c>
      <c r="E2" s="11">
        <f t="shared" si="0"/>
        <v>0</v>
      </c>
      <c r="F2" s="11">
        <f t="shared" si="0"/>
        <v>0</v>
      </c>
      <c r="G2" s="11">
        <f t="shared" si="0"/>
        <v>0</v>
      </c>
      <c r="H2" s="11">
        <f t="shared" si="0"/>
        <v>0</v>
      </c>
      <c r="I2" s="11">
        <f t="shared" si="0"/>
        <v>0</v>
      </c>
      <c r="J2" s="11">
        <f t="shared" si="0"/>
        <v>4</v>
      </c>
      <c r="K2" s="11">
        <f t="shared" si="0"/>
        <v>7</v>
      </c>
      <c r="L2" s="11">
        <f t="shared" si="0"/>
        <v>3</v>
      </c>
    </row>
    <row r="3" spans="1:12">
      <c r="A3" s="8"/>
      <c r="B3" s="8">
        <v>13</v>
      </c>
      <c r="C3" s="8"/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2</v>
      </c>
      <c r="K3" s="8">
        <v>2</v>
      </c>
      <c r="L3" s="8">
        <v>0</v>
      </c>
    </row>
    <row r="4" spans="1:12">
      <c r="A4" s="8"/>
      <c r="B4" s="8">
        <v>14</v>
      </c>
      <c r="C4" s="8"/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2</v>
      </c>
      <c r="K4" s="8">
        <v>3</v>
      </c>
      <c r="L4" s="8">
        <v>2</v>
      </c>
    </row>
    <row r="5" spans="1:12">
      <c r="A5" s="8"/>
      <c r="B5" s="8">
        <v>15</v>
      </c>
      <c r="C5" s="8"/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2</v>
      </c>
      <c r="L5" s="8">
        <v>1</v>
      </c>
    </row>
    <row r="6" spans="1:12">
      <c r="A6" s="11" t="s">
        <v>653</v>
      </c>
      <c r="B6" s="11" t="s">
        <v>565</v>
      </c>
      <c r="C6" s="11">
        <v>2</v>
      </c>
      <c r="D6" s="11">
        <f t="shared" ref="D6:L6" si="1">SUM(D7)</f>
        <v>0</v>
      </c>
      <c r="E6" s="11">
        <f t="shared" si="1"/>
        <v>0</v>
      </c>
      <c r="F6" s="11">
        <f t="shared" si="1"/>
        <v>0</v>
      </c>
      <c r="G6" s="11">
        <f t="shared" si="1"/>
        <v>0</v>
      </c>
      <c r="H6" s="11">
        <f t="shared" si="1"/>
        <v>0</v>
      </c>
      <c r="I6" s="11">
        <f t="shared" si="1"/>
        <v>0</v>
      </c>
      <c r="J6" s="11">
        <f t="shared" si="1"/>
        <v>3</v>
      </c>
      <c r="K6" s="11">
        <f t="shared" si="1"/>
        <v>2</v>
      </c>
      <c r="L6" s="11">
        <f t="shared" si="1"/>
        <v>0</v>
      </c>
    </row>
    <row r="7" spans="1:12">
      <c r="A7" s="8"/>
      <c r="B7" s="8">
        <v>11</v>
      </c>
      <c r="C7" s="8"/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</v>
      </c>
      <c r="K7" s="8">
        <v>2</v>
      </c>
      <c r="L7" s="8">
        <v>0</v>
      </c>
    </row>
    <row r="8" spans="1:12">
      <c r="A8" s="11" t="s">
        <v>671</v>
      </c>
      <c r="B8" s="11" t="s">
        <v>565</v>
      </c>
      <c r="C8" s="11">
        <v>2</v>
      </c>
      <c r="D8" s="11">
        <f t="shared" ref="D8:L8" si="2">SUM(D9)</f>
        <v>0</v>
      </c>
      <c r="E8" s="11">
        <f t="shared" si="2"/>
        <v>0</v>
      </c>
      <c r="F8" s="11">
        <f t="shared" si="2"/>
        <v>0</v>
      </c>
      <c r="G8" s="11">
        <f t="shared" si="2"/>
        <v>1</v>
      </c>
      <c r="H8" s="11">
        <f t="shared" si="2"/>
        <v>0</v>
      </c>
      <c r="I8" s="11">
        <f t="shared" si="2"/>
        <v>0</v>
      </c>
      <c r="J8" s="11">
        <f t="shared" si="2"/>
        <v>0</v>
      </c>
      <c r="K8" s="11">
        <f t="shared" si="2"/>
        <v>0</v>
      </c>
      <c r="L8" s="11">
        <f t="shared" si="2"/>
        <v>0</v>
      </c>
    </row>
    <row r="9" spans="1:12">
      <c r="A9" s="8"/>
      <c r="B9" s="8">
        <v>13</v>
      </c>
      <c r="C9" s="8"/>
      <c r="D9" s="8">
        <v>0</v>
      </c>
      <c r="E9" s="8">
        <v>0</v>
      </c>
      <c r="F9" s="8">
        <v>0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0</v>
      </c>
    </row>
    <row r="10" spans="1:12">
      <c r="A10" s="11" t="s">
        <v>672</v>
      </c>
      <c r="B10" s="11" t="s">
        <v>565</v>
      </c>
      <c r="C10" s="11">
        <v>2</v>
      </c>
      <c r="D10" s="11">
        <f t="shared" ref="D10:L10" si="3">SUM(D11:D13)</f>
        <v>3</v>
      </c>
      <c r="E10" s="11">
        <f t="shared" si="3"/>
        <v>1</v>
      </c>
      <c r="F10" s="11">
        <f t="shared" si="3"/>
        <v>0</v>
      </c>
      <c r="G10" s="11">
        <f t="shared" si="3"/>
        <v>0</v>
      </c>
      <c r="H10" s="11">
        <f t="shared" si="3"/>
        <v>0</v>
      </c>
      <c r="I10" s="11">
        <f t="shared" si="3"/>
        <v>2</v>
      </c>
      <c r="J10" s="11">
        <f t="shared" si="3"/>
        <v>0</v>
      </c>
      <c r="K10" s="11">
        <f t="shared" si="3"/>
        <v>0</v>
      </c>
      <c r="L10" s="11">
        <f t="shared" si="3"/>
        <v>0</v>
      </c>
    </row>
    <row r="11" spans="1:12">
      <c r="A11" s="8"/>
      <c r="B11" s="8">
        <v>13</v>
      </c>
      <c r="C11" s="8"/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</row>
    <row r="12" spans="1:12">
      <c r="A12" s="8" t="s">
        <v>1049</v>
      </c>
      <c r="B12" s="8">
        <v>15</v>
      </c>
      <c r="C12" s="8"/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2</v>
      </c>
      <c r="J12" s="8">
        <v>0</v>
      </c>
      <c r="K12" s="8">
        <v>0</v>
      </c>
      <c r="L12" s="8">
        <v>0</v>
      </c>
    </row>
    <row r="13" spans="1:12">
      <c r="A13" s="8" t="s">
        <v>1068</v>
      </c>
      <c r="B13" s="8">
        <v>18</v>
      </c>
      <c r="C13" s="8"/>
      <c r="D13" s="8">
        <v>3</v>
      </c>
      <c r="E13" s="8">
        <v>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</row>
    <row r="14" spans="1:12">
      <c r="A14" s="11" t="s">
        <v>673</v>
      </c>
      <c r="B14" s="11" t="s">
        <v>565</v>
      </c>
      <c r="C14" s="11">
        <v>2</v>
      </c>
      <c r="D14" s="11">
        <f t="shared" ref="D14:L14" si="4">SUM(D15:D16)</f>
        <v>0</v>
      </c>
      <c r="E14" s="11">
        <f t="shared" si="4"/>
        <v>0</v>
      </c>
      <c r="F14" s="11">
        <f t="shared" si="4"/>
        <v>0</v>
      </c>
      <c r="G14" s="11">
        <f t="shared" si="4"/>
        <v>0</v>
      </c>
      <c r="H14" s="11">
        <f t="shared" si="4"/>
        <v>0</v>
      </c>
      <c r="I14" s="11">
        <f t="shared" si="4"/>
        <v>0</v>
      </c>
      <c r="J14" s="11">
        <f t="shared" si="4"/>
        <v>0</v>
      </c>
      <c r="K14" s="11">
        <f t="shared" si="4"/>
        <v>0</v>
      </c>
      <c r="L14" s="11">
        <f t="shared" si="4"/>
        <v>0</v>
      </c>
    </row>
    <row r="15" spans="1:12">
      <c r="A15" s="8"/>
      <c r="B15" s="8">
        <v>13</v>
      </c>
      <c r="C15" s="8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</row>
    <row r="16" spans="1:12">
      <c r="A16" s="8"/>
      <c r="B16" s="8">
        <v>17</v>
      </c>
      <c r="C16" s="8"/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</row>
    <row r="17" spans="1:12">
      <c r="A17" s="11" t="s">
        <v>675</v>
      </c>
      <c r="B17" s="11" t="s">
        <v>565</v>
      </c>
      <c r="C17" s="11">
        <v>2</v>
      </c>
      <c r="D17" s="11">
        <f t="shared" ref="D17:L17" si="5">SUM(D18:D19)</f>
        <v>2</v>
      </c>
      <c r="E17" s="11">
        <f t="shared" si="5"/>
        <v>0</v>
      </c>
      <c r="F17" s="11">
        <f t="shared" si="5"/>
        <v>0</v>
      </c>
      <c r="G17" s="11">
        <f t="shared" si="5"/>
        <v>0</v>
      </c>
      <c r="H17" s="11">
        <f t="shared" si="5"/>
        <v>0</v>
      </c>
      <c r="I17" s="11">
        <f t="shared" si="5"/>
        <v>0</v>
      </c>
      <c r="J17" s="11">
        <f t="shared" si="5"/>
        <v>0</v>
      </c>
      <c r="K17" s="11">
        <f t="shared" si="5"/>
        <v>0</v>
      </c>
      <c r="L17" s="11">
        <f t="shared" si="5"/>
        <v>0</v>
      </c>
    </row>
    <row r="18" spans="1:12">
      <c r="A18" s="8" t="s">
        <v>1069</v>
      </c>
      <c r="B18" s="8">
        <v>18</v>
      </c>
      <c r="C18" s="8"/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</row>
    <row r="19" spans="1:12">
      <c r="A19" s="8"/>
      <c r="B19" s="8">
        <v>19</v>
      </c>
      <c r="C19" s="8"/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</row>
    <row r="20" spans="1:12">
      <c r="A20" s="11" t="s">
        <v>677</v>
      </c>
      <c r="B20" s="11" t="s">
        <v>565</v>
      </c>
      <c r="C20" s="11">
        <v>2</v>
      </c>
      <c r="D20" s="11">
        <f t="shared" ref="D20:L20" si="6">SUM(D21)</f>
        <v>0</v>
      </c>
      <c r="E20" s="11">
        <f t="shared" si="6"/>
        <v>0</v>
      </c>
      <c r="F20" s="11">
        <f t="shared" si="6"/>
        <v>1</v>
      </c>
      <c r="G20" s="11">
        <f t="shared" si="6"/>
        <v>0</v>
      </c>
      <c r="H20" s="11">
        <f t="shared" si="6"/>
        <v>0</v>
      </c>
      <c r="I20" s="11">
        <f t="shared" si="6"/>
        <v>2</v>
      </c>
      <c r="J20" s="11">
        <f t="shared" si="6"/>
        <v>0</v>
      </c>
      <c r="K20" s="11">
        <f t="shared" si="6"/>
        <v>0</v>
      </c>
      <c r="L20" s="11">
        <f t="shared" si="6"/>
        <v>0</v>
      </c>
    </row>
    <row r="21" spans="1:12">
      <c r="A21" s="8"/>
      <c r="B21" s="8">
        <v>11</v>
      </c>
      <c r="C21" s="8"/>
      <c r="D21" s="8">
        <v>0</v>
      </c>
      <c r="E21" s="8">
        <v>0</v>
      </c>
      <c r="F21" s="8">
        <v>1</v>
      </c>
      <c r="G21" s="8">
        <v>0</v>
      </c>
      <c r="H21" s="8">
        <v>0</v>
      </c>
      <c r="I21" s="8">
        <v>2</v>
      </c>
      <c r="J21" s="8">
        <v>0</v>
      </c>
      <c r="K21" s="8">
        <v>0</v>
      </c>
      <c r="L21" s="8">
        <v>0</v>
      </c>
    </row>
    <row r="22" spans="1:12">
      <c r="A22" s="11" t="s">
        <v>680</v>
      </c>
      <c r="B22" s="11" t="s">
        <v>565</v>
      </c>
      <c r="C22" s="11">
        <v>2</v>
      </c>
      <c r="D22" s="11">
        <f t="shared" ref="D22:L22" si="7">SUM(D23:D25)</f>
        <v>1</v>
      </c>
      <c r="E22" s="11">
        <f t="shared" si="7"/>
        <v>0</v>
      </c>
      <c r="F22" s="11">
        <f t="shared" si="7"/>
        <v>0</v>
      </c>
      <c r="G22" s="11">
        <f t="shared" si="7"/>
        <v>0</v>
      </c>
      <c r="H22" s="11">
        <f t="shared" si="7"/>
        <v>0</v>
      </c>
      <c r="I22" s="11">
        <f t="shared" si="7"/>
        <v>2</v>
      </c>
      <c r="J22" s="11">
        <f t="shared" si="7"/>
        <v>0</v>
      </c>
      <c r="K22" s="11">
        <f t="shared" si="7"/>
        <v>0</v>
      </c>
      <c r="L22" s="11">
        <f t="shared" si="7"/>
        <v>0</v>
      </c>
    </row>
    <row r="23" spans="1:12">
      <c r="A23" s="8"/>
      <c r="B23" s="8">
        <v>15</v>
      </c>
      <c r="C23" s="8"/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2</v>
      </c>
      <c r="J23" s="8">
        <v>0</v>
      </c>
      <c r="K23" s="8">
        <v>0</v>
      </c>
      <c r="L23" s="8">
        <v>0</v>
      </c>
    </row>
    <row r="24" spans="1:12">
      <c r="A24" s="8"/>
      <c r="B24" s="8">
        <v>17</v>
      </c>
      <c r="C24" s="8"/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</row>
    <row r="25" spans="1:12">
      <c r="A25" s="8" t="s">
        <v>1070</v>
      </c>
      <c r="B25" s="8">
        <v>19</v>
      </c>
      <c r="C25" s="8"/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</row>
    <row r="26" spans="1:12">
      <c r="A26" s="11" t="s">
        <v>681</v>
      </c>
      <c r="B26" s="11" t="s">
        <v>565</v>
      </c>
      <c r="C26" s="11">
        <v>2</v>
      </c>
      <c r="D26" s="11">
        <f t="shared" ref="D26:L26" si="8">SUM(D27:D28)</f>
        <v>0</v>
      </c>
      <c r="E26" s="11">
        <f t="shared" si="8"/>
        <v>0</v>
      </c>
      <c r="F26" s="11">
        <f t="shared" si="8"/>
        <v>0</v>
      </c>
      <c r="G26" s="11">
        <f t="shared" si="8"/>
        <v>0</v>
      </c>
      <c r="H26" s="11">
        <f t="shared" si="8"/>
        <v>0</v>
      </c>
      <c r="I26" s="11">
        <f t="shared" si="8"/>
        <v>0</v>
      </c>
      <c r="J26" s="11">
        <f t="shared" si="8"/>
        <v>0</v>
      </c>
      <c r="K26" s="11">
        <f t="shared" si="8"/>
        <v>0</v>
      </c>
      <c r="L26" s="11">
        <f t="shared" si="8"/>
        <v>0</v>
      </c>
    </row>
    <row r="27" spans="1:12">
      <c r="A27" s="8"/>
      <c r="B27" s="8">
        <v>13</v>
      </c>
      <c r="C27" s="8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</row>
    <row r="28" spans="1:12">
      <c r="A28" s="8"/>
      <c r="B28" s="8">
        <v>16</v>
      </c>
      <c r="C28" s="8"/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spans="1:12">
      <c r="A29" s="11" t="s">
        <v>687</v>
      </c>
      <c r="B29" s="11" t="s">
        <v>565</v>
      </c>
      <c r="C29" s="11">
        <v>2</v>
      </c>
      <c r="D29" s="11">
        <f t="shared" ref="D29:L29" si="9">SUM(D30:D32)</f>
        <v>6</v>
      </c>
      <c r="E29" s="11">
        <f t="shared" si="9"/>
        <v>1</v>
      </c>
      <c r="F29" s="11">
        <f t="shared" si="9"/>
        <v>0</v>
      </c>
      <c r="G29" s="11">
        <f t="shared" si="9"/>
        <v>0</v>
      </c>
      <c r="H29" s="11">
        <f t="shared" si="9"/>
        <v>0</v>
      </c>
      <c r="I29" s="11">
        <f t="shared" si="9"/>
        <v>0</v>
      </c>
      <c r="J29" s="11">
        <f t="shared" si="9"/>
        <v>0</v>
      </c>
      <c r="K29" s="11">
        <f t="shared" si="9"/>
        <v>0</v>
      </c>
      <c r="L29" s="11">
        <f t="shared" si="9"/>
        <v>0</v>
      </c>
    </row>
    <row r="30" spans="1:12">
      <c r="A30" s="8"/>
      <c r="B30" s="8">
        <v>17</v>
      </c>
      <c r="C30" s="8"/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spans="1:12">
      <c r="A31" s="8"/>
      <c r="B31" s="8">
        <v>18</v>
      </c>
      <c r="C31" s="8"/>
      <c r="D31" s="8">
        <v>1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spans="1:12">
      <c r="A32" s="8"/>
      <c r="B32" s="8">
        <v>19</v>
      </c>
      <c r="C32" s="8"/>
      <c r="D32" s="8">
        <v>5</v>
      </c>
      <c r="E32" s="8">
        <v>1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spans="1:12">
      <c r="A33" s="11" t="s">
        <v>698</v>
      </c>
      <c r="B33" s="11" t="s">
        <v>565</v>
      </c>
      <c r="C33" s="11">
        <v>2</v>
      </c>
      <c r="D33" s="11">
        <f t="shared" ref="D33:L33" si="10">SUM(D34:D36)</f>
        <v>0</v>
      </c>
      <c r="E33" s="11">
        <f t="shared" si="10"/>
        <v>0</v>
      </c>
      <c r="F33" s="11">
        <f t="shared" si="10"/>
        <v>0</v>
      </c>
      <c r="G33" s="11">
        <f t="shared" si="10"/>
        <v>0</v>
      </c>
      <c r="H33" s="11">
        <f t="shared" si="10"/>
        <v>0</v>
      </c>
      <c r="I33" s="11">
        <f t="shared" si="10"/>
        <v>0</v>
      </c>
      <c r="J33" s="11">
        <f t="shared" si="10"/>
        <v>5</v>
      </c>
      <c r="K33" s="11">
        <f t="shared" si="10"/>
        <v>7</v>
      </c>
      <c r="L33" s="11">
        <f t="shared" si="10"/>
        <v>0</v>
      </c>
    </row>
    <row r="34" spans="1:12">
      <c r="A34" s="8"/>
      <c r="B34" s="8">
        <v>15</v>
      </c>
      <c r="C34" s="8"/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1</v>
      </c>
      <c r="L34" s="8">
        <v>0</v>
      </c>
    </row>
    <row r="35" spans="1:12">
      <c r="A35" s="8"/>
      <c r="B35" s="8">
        <v>16</v>
      </c>
      <c r="C35" s="8"/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1</v>
      </c>
      <c r="K35" s="8">
        <v>6</v>
      </c>
      <c r="L35" s="8">
        <v>0</v>
      </c>
    </row>
    <row r="36" spans="1:12">
      <c r="A36" s="8"/>
      <c r="B36" s="8">
        <v>17</v>
      </c>
      <c r="C36" s="8"/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4</v>
      </c>
      <c r="K36" s="8">
        <v>0</v>
      </c>
      <c r="L36" s="8">
        <v>0</v>
      </c>
    </row>
    <row r="37" spans="1:12">
      <c r="A37" s="11" t="s">
        <v>699</v>
      </c>
      <c r="B37" s="11" t="s">
        <v>565</v>
      </c>
      <c r="C37" s="11">
        <v>2</v>
      </c>
      <c r="D37" s="11">
        <f t="shared" ref="D37:L37" si="11">SUM(D38:D41)</f>
        <v>0</v>
      </c>
      <c r="E37" s="11">
        <f t="shared" si="11"/>
        <v>0</v>
      </c>
      <c r="F37" s="11">
        <f t="shared" si="11"/>
        <v>0</v>
      </c>
      <c r="G37" s="11">
        <f t="shared" si="11"/>
        <v>0</v>
      </c>
      <c r="H37" s="11">
        <f t="shared" si="11"/>
        <v>0</v>
      </c>
      <c r="I37" s="11">
        <f t="shared" si="11"/>
        <v>0</v>
      </c>
      <c r="J37" s="11">
        <f t="shared" si="11"/>
        <v>2</v>
      </c>
      <c r="K37" s="11">
        <f t="shared" si="11"/>
        <v>4</v>
      </c>
      <c r="L37" s="11">
        <f t="shared" si="11"/>
        <v>0</v>
      </c>
    </row>
    <row r="38" spans="1:12">
      <c r="A38" s="8" t="s">
        <v>1010</v>
      </c>
      <c r="B38" s="8">
        <v>16</v>
      </c>
      <c r="C38" s="8"/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</v>
      </c>
      <c r="K38" s="8">
        <v>4</v>
      </c>
      <c r="L38" s="8">
        <v>0</v>
      </c>
    </row>
    <row r="39" spans="1:12">
      <c r="A39" s="8"/>
      <c r="B39" s="8">
        <v>17</v>
      </c>
      <c r="C39" s="8"/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</row>
    <row r="40" spans="1:12">
      <c r="A40" s="8"/>
      <c r="B40" s="8">
        <v>18</v>
      </c>
      <c r="C40" s="8"/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</row>
    <row r="41" spans="1:12">
      <c r="A41" s="8"/>
      <c r="B41" s="8">
        <v>19</v>
      </c>
      <c r="C41" s="8"/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</row>
    <row r="42" spans="1:12">
      <c r="A42" s="11" t="s">
        <v>701</v>
      </c>
      <c r="B42" s="11" t="s">
        <v>565</v>
      </c>
      <c r="C42" s="11">
        <v>2</v>
      </c>
      <c r="D42" s="11">
        <f t="shared" ref="D42:L42" si="12">SUM(D43:D44)</f>
        <v>2</v>
      </c>
      <c r="E42" s="11">
        <f t="shared" si="12"/>
        <v>4</v>
      </c>
      <c r="F42" s="11">
        <f t="shared" si="12"/>
        <v>0</v>
      </c>
      <c r="G42" s="11">
        <f t="shared" si="12"/>
        <v>1</v>
      </c>
      <c r="H42" s="11">
        <f t="shared" si="12"/>
        <v>0</v>
      </c>
      <c r="I42" s="11">
        <f t="shared" si="12"/>
        <v>0</v>
      </c>
      <c r="J42" s="11">
        <f t="shared" si="12"/>
        <v>0</v>
      </c>
      <c r="K42" s="11">
        <f t="shared" si="12"/>
        <v>0</v>
      </c>
      <c r="L42" s="11">
        <f t="shared" si="12"/>
        <v>0</v>
      </c>
    </row>
    <row r="43" spans="1:12">
      <c r="A43" s="8"/>
      <c r="B43" s="8">
        <v>18</v>
      </c>
      <c r="C43" s="8"/>
      <c r="D43" s="8">
        <v>0</v>
      </c>
      <c r="E43" s="8">
        <v>0</v>
      </c>
      <c r="F43" s="8">
        <v>0</v>
      </c>
      <c r="G43" s="8">
        <v>1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</row>
    <row r="44" spans="1:12">
      <c r="A44" s="8"/>
      <c r="B44" s="8">
        <v>19</v>
      </c>
      <c r="C44" s="8"/>
      <c r="D44" s="8">
        <v>2</v>
      </c>
      <c r="E44" s="8">
        <v>4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</row>
    <row r="45" spans="1:12">
      <c r="A45" s="11" t="s">
        <v>709</v>
      </c>
      <c r="B45" s="11" t="s">
        <v>565</v>
      </c>
      <c r="C45" s="11">
        <v>2</v>
      </c>
      <c r="D45" s="11">
        <f t="shared" ref="D45:L45" si="13">SUM(D46:D49)</f>
        <v>0</v>
      </c>
      <c r="E45" s="11">
        <f t="shared" si="13"/>
        <v>0</v>
      </c>
      <c r="F45" s="11">
        <f t="shared" si="13"/>
        <v>0</v>
      </c>
      <c r="G45" s="11">
        <f t="shared" si="13"/>
        <v>0</v>
      </c>
      <c r="H45" s="11">
        <f t="shared" si="13"/>
        <v>1</v>
      </c>
      <c r="I45" s="11">
        <f t="shared" si="13"/>
        <v>0</v>
      </c>
      <c r="J45" s="11">
        <f t="shared" si="13"/>
        <v>1</v>
      </c>
      <c r="K45" s="11">
        <f t="shared" si="13"/>
        <v>1</v>
      </c>
      <c r="L45" s="11">
        <f t="shared" si="13"/>
        <v>0</v>
      </c>
    </row>
    <row r="46" spans="1:12">
      <c r="A46" s="8"/>
      <c r="B46" s="8">
        <v>15</v>
      </c>
      <c r="C46" s="8"/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1</v>
      </c>
      <c r="L46" s="8">
        <v>0</v>
      </c>
    </row>
    <row r="47" spans="1:12">
      <c r="A47" s="8"/>
      <c r="B47" s="8">
        <v>16</v>
      </c>
      <c r="C47" s="8"/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1</v>
      </c>
      <c r="K47" s="8">
        <v>0</v>
      </c>
      <c r="L47" s="8">
        <v>0</v>
      </c>
    </row>
    <row r="48" spans="1:12">
      <c r="A48" s="8"/>
      <c r="B48" s="8">
        <v>17</v>
      </c>
      <c r="C48" s="8"/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spans="1:12">
      <c r="A49" s="8"/>
      <c r="B49" s="8">
        <v>18</v>
      </c>
      <c r="C49" s="8"/>
      <c r="D49" s="8">
        <v>0</v>
      </c>
      <c r="E49" s="8">
        <v>0</v>
      </c>
      <c r="F49" s="8">
        <v>0</v>
      </c>
      <c r="G49" s="8">
        <v>0</v>
      </c>
      <c r="H49" s="8">
        <v>1</v>
      </c>
      <c r="I49" s="8">
        <v>0</v>
      </c>
      <c r="J49" s="8">
        <v>0</v>
      </c>
      <c r="K49" s="8">
        <v>0</v>
      </c>
      <c r="L49" s="8">
        <v>0</v>
      </c>
    </row>
    <row r="50" spans="1:12">
      <c r="A50" s="11" t="s">
        <v>710</v>
      </c>
      <c r="B50" s="11" t="s">
        <v>565</v>
      </c>
      <c r="C50" s="11">
        <v>2</v>
      </c>
      <c r="D50" s="11">
        <f t="shared" ref="D50:L50" si="14">SUM(D51:D53)</f>
        <v>0</v>
      </c>
      <c r="E50" s="11">
        <f t="shared" si="14"/>
        <v>0</v>
      </c>
      <c r="F50" s="11">
        <f t="shared" si="14"/>
        <v>0</v>
      </c>
      <c r="G50" s="11">
        <f t="shared" si="14"/>
        <v>0</v>
      </c>
      <c r="H50" s="11">
        <f t="shared" si="14"/>
        <v>0</v>
      </c>
      <c r="I50" s="11">
        <f t="shared" si="14"/>
        <v>1</v>
      </c>
      <c r="J50" s="11">
        <f t="shared" si="14"/>
        <v>1</v>
      </c>
      <c r="K50" s="11">
        <f t="shared" si="14"/>
        <v>0</v>
      </c>
      <c r="L50" s="11">
        <f t="shared" si="14"/>
        <v>0</v>
      </c>
    </row>
    <row r="51" spans="1:12">
      <c r="A51" s="8"/>
      <c r="B51" s="8">
        <v>13</v>
      </c>
      <c r="C51" s="8"/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1</v>
      </c>
      <c r="K51" s="8">
        <v>0</v>
      </c>
      <c r="L51" s="8">
        <v>0</v>
      </c>
    </row>
    <row r="52" spans="1:12">
      <c r="A52" s="8"/>
      <c r="B52" s="8">
        <v>18</v>
      </c>
      <c r="C52" s="8"/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1</v>
      </c>
      <c r="J52" s="8">
        <v>0</v>
      </c>
      <c r="K52" s="8">
        <v>0</v>
      </c>
      <c r="L52" s="8">
        <v>0</v>
      </c>
    </row>
    <row r="53" spans="1:12">
      <c r="A53" s="8" t="s">
        <v>1044</v>
      </c>
      <c r="B53" s="8">
        <v>19</v>
      </c>
      <c r="C53" s="8"/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spans="1:12">
      <c r="A54" s="11" t="s">
        <v>718</v>
      </c>
      <c r="B54" s="11" t="s">
        <v>565</v>
      </c>
      <c r="C54" s="11">
        <v>2</v>
      </c>
      <c r="D54" s="11">
        <f t="shared" ref="D54:L54" si="15">SUM(D55:D64)</f>
        <v>4</v>
      </c>
      <c r="E54" s="11">
        <f t="shared" si="15"/>
        <v>27</v>
      </c>
      <c r="F54" s="11">
        <f t="shared" si="15"/>
        <v>10</v>
      </c>
      <c r="G54" s="11">
        <f t="shared" si="15"/>
        <v>0</v>
      </c>
      <c r="H54" s="11">
        <f t="shared" si="15"/>
        <v>3</v>
      </c>
      <c r="I54" s="11">
        <f t="shared" si="15"/>
        <v>11</v>
      </c>
      <c r="J54" s="11">
        <f t="shared" si="15"/>
        <v>9</v>
      </c>
      <c r="K54" s="11">
        <f t="shared" si="15"/>
        <v>0</v>
      </c>
      <c r="L54" s="11">
        <f t="shared" si="15"/>
        <v>0</v>
      </c>
    </row>
    <row r="55" spans="1:12">
      <c r="A55" s="8"/>
      <c r="B55" s="8">
        <v>10</v>
      </c>
      <c r="C55" s="8"/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1</v>
      </c>
      <c r="J55" s="8">
        <v>1</v>
      </c>
      <c r="K55" s="8">
        <v>0</v>
      </c>
      <c r="L55" s="8">
        <v>0</v>
      </c>
    </row>
    <row r="56" spans="1:12">
      <c r="A56" s="8"/>
      <c r="B56" s="8">
        <v>11</v>
      </c>
      <c r="C56" s="8"/>
      <c r="D56" s="8">
        <v>0</v>
      </c>
      <c r="E56" s="8">
        <v>0</v>
      </c>
      <c r="F56" s="8">
        <v>0</v>
      </c>
      <c r="G56" s="8">
        <v>0</v>
      </c>
      <c r="H56" s="8">
        <v>1</v>
      </c>
      <c r="I56" s="8">
        <v>1</v>
      </c>
      <c r="J56" s="8">
        <v>0</v>
      </c>
      <c r="K56" s="8">
        <v>0</v>
      </c>
      <c r="L56" s="8">
        <v>0</v>
      </c>
    </row>
    <row r="57" spans="1:12">
      <c r="A57" s="8"/>
      <c r="B57" s="8">
        <v>12</v>
      </c>
      <c r="C57" s="8"/>
      <c r="D57" s="8">
        <v>0</v>
      </c>
      <c r="E57" s="8">
        <v>0</v>
      </c>
      <c r="F57" s="8">
        <v>0</v>
      </c>
      <c r="G57" s="8">
        <v>0</v>
      </c>
      <c r="H57" s="8">
        <v>1</v>
      </c>
      <c r="I57" s="8">
        <v>2</v>
      </c>
      <c r="J57" s="8">
        <v>0</v>
      </c>
      <c r="K57" s="8">
        <v>0</v>
      </c>
      <c r="L57" s="8">
        <v>0</v>
      </c>
    </row>
    <row r="58" spans="1:12">
      <c r="A58" s="8"/>
      <c r="B58" s="8">
        <v>13</v>
      </c>
      <c r="C58" s="8"/>
      <c r="D58" s="8">
        <v>0</v>
      </c>
      <c r="E58" s="8">
        <v>0</v>
      </c>
      <c r="F58" s="8">
        <v>0</v>
      </c>
      <c r="G58" s="8">
        <v>0</v>
      </c>
      <c r="H58" s="8">
        <v>1</v>
      </c>
      <c r="I58" s="8">
        <v>1</v>
      </c>
      <c r="J58" s="8">
        <v>5</v>
      </c>
      <c r="K58" s="8">
        <v>0</v>
      </c>
      <c r="L58" s="8">
        <v>0</v>
      </c>
    </row>
    <row r="59" spans="1:12">
      <c r="A59" s="8"/>
      <c r="B59" s="8">
        <v>14</v>
      </c>
      <c r="C59" s="8"/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2</v>
      </c>
      <c r="J59" s="8">
        <v>1</v>
      </c>
      <c r="K59" s="8">
        <v>0</v>
      </c>
      <c r="L59" s="8">
        <v>0</v>
      </c>
    </row>
    <row r="60" spans="1:12">
      <c r="A60" s="8"/>
      <c r="B60" s="8">
        <v>15</v>
      </c>
      <c r="C60" s="8"/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2</v>
      </c>
      <c r="J60" s="8">
        <v>2</v>
      </c>
      <c r="K60" s="8">
        <v>0</v>
      </c>
      <c r="L60" s="8">
        <v>0</v>
      </c>
    </row>
    <row r="61" spans="1:12">
      <c r="A61" s="8" t="s">
        <v>1010</v>
      </c>
      <c r="B61" s="8">
        <v>16</v>
      </c>
      <c r="C61" s="8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2</v>
      </c>
      <c r="J61" s="8">
        <v>0</v>
      </c>
      <c r="K61" s="8">
        <v>0</v>
      </c>
      <c r="L61" s="8">
        <v>0</v>
      </c>
    </row>
    <row r="62" spans="1:12">
      <c r="A62" s="8" t="s">
        <v>1118</v>
      </c>
      <c r="B62" s="8">
        <v>17</v>
      </c>
      <c r="C62" s="8"/>
      <c r="D62" s="8">
        <v>0</v>
      </c>
      <c r="E62" s="8">
        <v>0</v>
      </c>
      <c r="F62" s="8">
        <v>2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</row>
    <row r="63" spans="1:12">
      <c r="A63" s="8"/>
      <c r="B63" s="8">
        <v>18</v>
      </c>
      <c r="C63" s="8"/>
      <c r="D63" s="8">
        <v>0</v>
      </c>
      <c r="E63" s="8">
        <v>5</v>
      </c>
      <c r="F63" s="8">
        <v>8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</row>
    <row r="64" spans="1:12">
      <c r="A64" s="8"/>
      <c r="B64" s="8">
        <v>19</v>
      </c>
      <c r="C64" s="8"/>
      <c r="D64" s="8">
        <v>4</v>
      </c>
      <c r="E64" s="8">
        <v>22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</row>
    <row r="65" spans="1:12">
      <c r="A65" s="11" t="s">
        <v>719</v>
      </c>
      <c r="B65" s="11" t="s">
        <v>565</v>
      </c>
      <c r="C65" s="11">
        <v>2</v>
      </c>
      <c r="D65" s="11">
        <f t="shared" ref="D65:L65" si="16">SUM(D66:D67)</f>
        <v>0</v>
      </c>
      <c r="E65" s="11">
        <f t="shared" si="16"/>
        <v>0</v>
      </c>
      <c r="F65" s="11">
        <f t="shared" si="16"/>
        <v>0</v>
      </c>
      <c r="G65" s="11">
        <f t="shared" si="16"/>
        <v>0</v>
      </c>
      <c r="H65" s="11">
        <f t="shared" si="16"/>
        <v>0</v>
      </c>
      <c r="I65" s="11">
        <f t="shared" si="16"/>
        <v>0</v>
      </c>
      <c r="J65" s="11">
        <f t="shared" si="16"/>
        <v>1</v>
      </c>
      <c r="K65" s="11">
        <f t="shared" si="16"/>
        <v>1</v>
      </c>
      <c r="L65" s="11">
        <f t="shared" si="16"/>
        <v>0</v>
      </c>
    </row>
    <row r="66" spans="1:12">
      <c r="A66" s="8"/>
      <c r="B66" s="8">
        <v>10</v>
      </c>
      <c r="C66" s="8"/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</v>
      </c>
      <c r="K66" s="8">
        <v>0</v>
      </c>
      <c r="L66" s="8">
        <v>0</v>
      </c>
    </row>
    <row r="67" spans="1:12">
      <c r="A67" s="8"/>
      <c r="B67" s="8">
        <v>11</v>
      </c>
      <c r="C67" s="8"/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1</v>
      </c>
      <c r="L67" s="8">
        <v>0</v>
      </c>
    </row>
    <row r="68" spans="1:12">
      <c r="A68" s="11" t="s">
        <v>720</v>
      </c>
      <c r="B68" s="11" t="s">
        <v>565</v>
      </c>
      <c r="C68" s="11">
        <v>2</v>
      </c>
      <c r="D68" s="11">
        <f t="shared" ref="D68:L68" si="17">SUM(D69:D75)</f>
        <v>6</v>
      </c>
      <c r="E68" s="11">
        <f t="shared" si="17"/>
        <v>22</v>
      </c>
      <c r="F68" s="11">
        <f t="shared" si="17"/>
        <v>7</v>
      </c>
      <c r="G68" s="11">
        <f t="shared" si="17"/>
        <v>17</v>
      </c>
      <c r="H68" s="11">
        <f t="shared" si="17"/>
        <v>0</v>
      </c>
      <c r="I68" s="11">
        <f t="shared" si="17"/>
        <v>12</v>
      </c>
      <c r="J68" s="11">
        <f t="shared" si="17"/>
        <v>3</v>
      </c>
      <c r="K68" s="11">
        <f t="shared" si="17"/>
        <v>0</v>
      </c>
      <c r="L68" s="11">
        <f t="shared" si="17"/>
        <v>0</v>
      </c>
    </row>
    <row r="69" spans="1:12">
      <c r="A69" s="8"/>
      <c r="B69" s="8">
        <v>13</v>
      </c>
      <c r="C69" s="8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2</v>
      </c>
      <c r="J69" s="8">
        <v>3</v>
      </c>
      <c r="K69" s="8">
        <v>0</v>
      </c>
      <c r="L69" s="8">
        <v>0</v>
      </c>
    </row>
    <row r="70" spans="1:12">
      <c r="A70" s="8"/>
      <c r="B70" s="8">
        <v>14</v>
      </c>
      <c r="C70" s="8"/>
      <c r="D70" s="8">
        <v>0</v>
      </c>
      <c r="E70" s="8">
        <v>0</v>
      </c>
      <c r="F70" s="8">
        <v>0</v>
      </c>
      <c r="G70" s="8">
        <v>1</v>
      </c>
      <c r="H70" s="8">
        <v>0</v>
      </c>
      <c r="I70" s="8">
        <v>3</v>
      </c>
      <c r="J70" s="8">
        <v>0</v>
      </c>
      <c r="K70" s="8">
        <v>0</v>
      </c>
      <c r="L70" s="8">
        <v>0</v>
      </c>
    </row>
    <row r="71" spans="1:12">
      <c r="A71" s="8"/>
      <c r="B71" s="8">
        <v>15</v>
      </c>
      <c r="C71" s="8"/>
      <c r="D71" s="8">
        <v>0</v>
      </c>
      <c r="E71" s="8">
        <v>0</v>
      </c>
      <c r="F71" s="8">
        <v>0</v>
      </c>
      <c r="G71" s="8">
        <v>6</v>
      </c>
      <c r="H71" s="8">
        <v>0</v>
      </c>
      <c r="I71" s="8">
        <v>1</v>
      </c>
      <c r="J71" s="8">
        <v>0</v>
      </c>
      <c r="K71" s="8">
        <v>0</v>
      </c>
      <c r="L71" s="8">
        <v>0</v>
      </c>
    </row>
    <row r="72" spans="1:12">
      <c r="A72" s="8"/>
      <c r="B72" s="8">
        <v>16</v>
      </c>
      <c r="C72" s="8"/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6</v>
      </c>
      <c r="J72" s="8">
        <v>0</v>
      </c>
      <c r="K72" s="8">
        <v>0</v>
      </c>
      <c r="L72" s="8">
        <v>0</v>
      </c>
    </row>
    <row r="73" spans="1:12">
      <c r="A73" s="8"/>
      <c r="B73" s="8">
        <v>17</v>
      </c>
      <c r="C73" s="8"/>
      <c r="D73" s="8">
        <v>0</v>
      </c>
      <c r="E73" s="8">
        <v>0</v>
      </c>
      <c r="F73" s="8">
        <v>0</v>
      </c>
      <c r="G73" s="8">
        <v>10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</row>
    <row r="74" spans="1:12">
      <c r="A74" s="8"/>
      <c r="B74" s="8">
        <v>18</v>
      </c>
      <c r="C74" s="8"/>
      <c r="D74" s="8">
        <v>3</v>
      </c>
      <c r="E74" s="8">
        <v>11</v>
      </c>
      <c r="F74" s="8">
        <v>1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</row>
    <row r="75" spans="1:12">
      <c r="A75" s="8"/>
      <c r="B75" s="8">
        <v>19</v>
      </c>
      <c r="C75" s="8"/>
      <c r="D75" s="8">
        <v>3</v>
      </c>
      <c r="E75" s="8">
        <v>11</v>
      </c>
      <c r="F75" s="8">
        <v>6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</row>
    <row r="76" spans="1:12">
      <c r="A76" s="11" t="s">
        <v>721</v>
      </c>
      <c r="B76" s="11" t="s">
        <v>565</v>
      </c>
      <c r="C76" s="11">
        <v>2</v>
      </c>
      <c r="D76" s="11">
        <f t="shared" ref="D76:L76" si="18">SUM(D77:D78)</f>
        <v>0</v>
      </c>
      <c r="E76" s="11">
        <f t="shared" si="18"/>
        <v>0</v>
      </c>
      <c r="F76" s="11">
        <f t="shared" si="18"/>
        <v>0</v>
      </c>
      <c r="G76" s="11">
        <f t="shared" si="18"/>
        <v>0</v>
      </c>
      <c r="H76" s="11">
        <f t="shared" si="18"/>
        <v>1</v>
      </c>
      <c r="I76" s="11">
        <f t="shared" si="18"/>
        <v>3</v>
      </c>
      <c r="J76" s="11">
        <f t="shared" si="18"/>
        <v>0</v>
      </c>
      <c r="K76" s="11">
        <f t="shared" si="18"/>
        <v>0</v>
      </c>
      <c r="L76" s="11">
        <f t="shared" si="18"/>
        <v>0</v>
      </c>
    </row>
    <row r="77" spans="1:12">
      <c r="A77" s="8"/>
      <c r="B77" s="8">
        <v>10</v>
      </c>
      <c r="C77" s="8"/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3</v>
      </c>
      <c r="J77" s="8">
        <v>0</v>
      </c>
      <c r="K77" s="8">
        <v>0</v>
      </c>
      <c r="L77" s="8">
        <v>0</v>
      </c>
    </row>
    <row r="78" spans="1:12">
      <c r="A78" s="8"/>
      <c r="B78" s="8">
        <v>11</v>
      </c>
      <c r="C78" s="8"/>
      <c r="D78" s="8">
        <v>0</v>
      </c>
      <c r="E78" s="8">
        <v>0</v>
      </c>
      <c r="F78" s="8">
        <v>0</v>
      </c>
      <c r="G78" s="8">
        <v>0</v>
      </c>
      <c r="H78" s="8">
        <v>1</v>
      </c>
      <c r="I78" s="8">
        <v>0</v>
      </c>
      <c r="J78" s="8">
        <v>0</v>
      </c>
      <c r="K78" s="8">
        <v>0</v>
      </c>
      <c r="L78" s="8">
        <v>0</v>
      </c>
    </row>
    <row r="79" spans="1:12">
      <c r="A79" s="11" t="s">
        <v>722</v>
      </c>
      <c r="B79" s="11" t="s">
        <v>565</v>
      </c>
      <c r="C79" s="11">
        <v>2</v>
      </c>
      <c r="D79" s="11">
        <f t="shared" ref="D79:L79" si="19">SUM(D80)</f>
        <v>0</v>
      </c>
      <c r="E79" s="11">
        <f t="shared" si="19"/>
        <v>0</v>
      </c>
      <c r="F79" s="11">
        <f t="shared" si="19"/>
        <v>0</v>
      </c>
      <c r="G79" s="11">
        <f t="shared" si="19"/>
        <v>0</v>
      </c>
      <c r="H79" s="11">
        <f t="shared" si="19"/>
        <v>2</v>
      </c>
      <c r="I79" s="11">
        <f t="shared" si="19"/>
        <v>1</v>
      </c>
      <c r="J79" s="11">
        <f t="shared" si="19"/>
        <v>2</v>
      </c>
      <c r="K79" s="11">
        <f t="shared" si="19"/>
        <v>0</v>
      </c>
      <c r="L79" s="11">
        <f t="shared" si="19"/>
        <v>0</v>
      </c>
    </row>
    <row r="80" spans="1:12">
      <c r="A80" s="8"/>
      <c r="B80" s="8">
        <v>11</v>
      </c>
      <c r="C80" s="8"/>
      <c r="D80" s="8">
        <v>0</v>
      </c>
      <c r="E80" s="8">
        <v>0</v>
      </c>
      <c r="F80" s="8">
        <v>0</v>
      </c>
      <c r="G80" s="8">
        <v>0</v>
      </c>
      <c r="H80" s="8">
        <v>2</v>
      </c>
      <c r="I80" s="8">
        <v>1</v>
      </c>
      <c r="J80" s="8">
        <v>2</v>
      </c>
      <c r="K80" s="8">
        <v>0</v>
      </c>
      <c r="L80" s="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6FAB-4D8D-4061-8A54-AD4496ACC602}">
  <sheetPr>
    <tabColor theme="9" tint="0.59999389629810485"/>
    <pageSetUpPr fitToPage="1"/>
  </sheetPr>
  <dimension ref="A1:O53"/>
  <sheetViews>
    <sheetView zoomScale="80" zoomScaleNormal="80" workbookViewId="0">
      <pane ySplit="1" topLeftCell="A2" activePane="bottomLeft" state="frozen"/>
      <selection activeCell="K773" sqref="K773"/>
      <selection pane="bottomLeft"/>
    </sheetView>
  </sheetViews>
  <sheetFormatPr defaultRowHeight="15"/>
  <cols>
    <col min="1" max="1" width="48.7109375" customWidth="1"/>
    <col min="2" max="2" width="44.28515625" customWidth="1"/>
    <col min="3" max="3" width="12.28515625" customWidth="1"/>
  </cols>
  <sheetData>
    <row r="1" spans="1:15" ht="18.75">
      <c r="A1" s="45" t="s">
        <v>48</v>
      </c>
      <c r="B1" s="46" t="s">
        <v>162</v>
      </c>
      <c r="C1" s="47" t="s">
        <v>917</v>
      </c>
      <c r="D1" s="47" t="s">
        <v>786</v>
      </c>
      <c r="E1" s="47" t="s">
        <v>785</v>
      </c>
      <c r="F1" s="47" t="s">
        <v>784</v>
      </c>
      <c r="G1" s="47" t="s">
        <v>49</v>
      </c>
      <c r="H1" s="47" t="s">
        <v>50</v>
      </c>
      <c r="I1" s="47" t="s">
        <v>51</v>
      </c>
      <c r="J1" s="47" t="s">
        <v>52</v>
      </c>
      <c r="K1" s="47" t="s">
        <v>53</v>
      </c>
      <c r="L1" s="47" t="s">
        <v>54</v>
      </c>
      <c r="M1" s="47" t="s">
        <v>55</v>
      </c>
      <c r="N1" s="47" t="s">
        <v>56</v>
      </c>
      <c r="O1" s="47" t="s">
        <v>848</v>
      </c>
    </row>
    <row r="2" spans="1:15">
      <c r="A2" s="48" t="s">
        <v>57</v>
      </c>
      <c r="B2" s="39" t="s">
        <v>170</v>
      </c>
      <c r="C2" s="23">
        <f>'C'!D3</f>
        <v>2</v>
      </c>
      <c r="D2" s="8">
        <f>'C'!E3</f>
        <v>0</v>
      </c>
      <c r="E2" s="8">
        <f>'C'!F3</f>
        <v>0</v>
      </c>
      <c r="F2" s="8">
        <f>'C'!G3</f>
        <v>0</v>
      </c>
      <c r="G2" s="8">
        <f>'C'!H3</f>
        <v>0</v>
      </c>
      <c r="H2" s="8">
        <f>'C'!I3</f>
        <v>0</v>
      </c>
      <c r="I2" s="8">
        <f>'C'!J3</f>
        <v>0</v>
      </c>
      <c r="J2" s="8">
        <f>'C'!K3</f>
        <v>0</v>
      </c>
      <c r="K2" s="8">
        <f>'C'!L3</f>
        <v>0</v>
      </c>
      <c r="L2" s="8">
        <f>'C'!M3</f>
        <v>0</v>
      </c>
      <c r="M2" s="8">
        <f>'C'!N3</f>
        <v>0</v>
      </c>
      <c r="N2" s="8">
        <f>'C'!O3</f>
        <v>0</v>
      </c>
      <c r="O2" s="8">
        <f>'C'!P3</f>
        <v>0</v>
      </c>
    </row>
    <row r="3" spans="1:15">
      <c r="A3" s="37" t="s">
        <v>804</v>
      </c>
      <c r="B3" s="38" t="s">
        <v>806</v>
      </c>
      <c r="C3" s="23" t="str">
        <f>'C'!D5</f>
        <v>DC</v>
      </c>
      <c r="D3" s="8">
        <f>'C'!E5</f>
        <v>0</v>
      </c>
      <c r="E3" s="8">
        <f>'C'!F5</f>
        <v>0</v>
      </c>
      <c r="F3" s="8">
        <f>'C'!G5</f>
        <v>0</v>
      </c>
      <c r="G3" s="8">
        <f>'C'!H5</f>
        <v>0</v>
      </c>
      <c r="H3" s="8">
        <f>'C'!I5</f>
        <v>0</v>
      </c>
      <c r="I3" s="8">
        <f>'C'!J5</f>
        <v>0</v>
      </c>
      <c r="J3" s="8">
        <f>'C'!K5</f>
        <v>0</v>
      </c>
      <c r="K3" s="8">
        <f>'C'!L5</f>
        <v>0</v>
      </c>
      <c r="L3" s="8">
        <f>'C'!M5</f>
        <v>0</v>
      </c>
      <c r="M3" s="8">
        <f>'C'!N5</f>
        <v>0</v>
      </c>
      <c r="N3" s="8">
        <f>'C'!O5</f>
        <v>0</v>
      </c>
      <c r="O3" s="8">
        <f>'C'!P5</f>
        <v>0</v>
      </c>
    </row>
    <row r="4" spans="1:15">
      <c r="A4" s="37" t="s">
        <v>901</v>
      </c>
      <c r="B4" s="38" t="s">
        <v>902</v>
      </c>
      <c r="C4" s="23" t="str">
        <f>'C'!D7</f>
        <v>DC</v>
      </c>
      <c r="D4" s="8">
        <f>'C'!E7</f>
        <v>0</v>
      </c>
      <c r="E4" s="8">
        <f>'C'!F7</f>
        <v>0</v>
      </c>
      <c r="F4" s="8">
        <f>'C'!G7</f>
        <v>12</v>
      </c>
      <c r="G4" s="8">
        <f>'C'!H7</f>
        <v>0</v>
      </c>
      <c r="H4" s="8">
        <f>'C'!I7</f>
        <v>0</v>
      </c>
      <c r="I4" s="8">
        <f>'C'!J7</f>
        <v>0</v>
      </c>
      <c r="J4" s="8">
        <f>'C'!K7</f>
        <v>0</v>
      </c>
      <c r="K4" s="8">
        <f>'C'!L7</f>
        <v>0</v>
      </c>
      <c r="L4" s="8">
        <f>'C'!M7</f>
        <v>0</v>
      </c>
      <c r="M4" s="8">
        <f>'C'!N7</f>
        <v>0</v>
      </c>
      <c r="N4" s="8">
        <f>'C'!O7</f>
        <v>0</v>
      </c>
      <c r="O4" s="8">
        <f>'C'!P7</f>
        <v>0</v>
      </c>
    </row>
    <row r="5" spans="1:15">
      <c r="A5" s="48" t="s">
        <v>61</v>
      </c>
      <c r="B5" s="39" t="s">
        <v>171</v>
      </c>
      <c r="C5" s="23">
        <f>'C'!D9</f>
        <v>2</v>
      </c>
      <c r="D5" s="8">
        <f>'C'!E9</f>
        <v>0</v>
      </c>
      <c r="E5" s="8">
        <f>'C'!F9</f>
        <v>0</v>
      </c>
      <c r="F5" s="8">
        <f>'C'!G9</f>
        <v>0</v>
      </c>
      <c r="G5" s="8">
        <f>'C'!H9</f>
        <v>1</v>
      </c>
      <c r="H5" s="8">
        <f>'C'!I9</f>
        <v>2</v>
      </c>
      <c r="I5" s="8">
        <f>'C'!J9</f>
        <v>0</v>
      </c>
      <c r="J5" s="8">
        <f>'C'!K9</f>
        <v>5</v>
      </c>
      <c r="K5" s="8">
        <f>'C'!L9</f>
        <v>8</v>
      </c>
      <c r="L5" s="8">
        <f>'C'!M9</f>
        <v>9</v>
      </c>
      <c r="M5" s="8">
        <f>'C'!N9</f>
        <v>3</v>
      </c>
      <c r="N5" s="8">
        <f>'C'!O9</f>
        <v>0</v>
      </c>
      <c r="O5" s="8">
        <f>'C'!P9</f>
        <v>0</v>
      </c>
    </row>
    <row r="6" spans="1:15">
      <c r="A6" s="49" t="s">
        <v>66</v>
      </c>
      <c r="B6" s="50" t="s">
        <v>172</v>
      </c>
      <c r="C6" s="23">
        <f>'C'!D12</f>
        <v>2</v>
      </c>
      <c r="D6" s="8">
        <f>'C'!E12</f>
        <v>0</v>
      </c>
      <c r="E6" s="8">
        <f>'C'!F12</f>
        <v>0</v>
      </c>
      <c r="F6" s="8">
        <f>'C'!G12</f>
        <v>16</v>
      </c>
      <c r="G6" s="8">
        <f>'C'!H12</f>
        <v>22</v>
      </c>
      <c r="H6" s="8">
        <f>'C'!I12</f>
        <v>19</v>
      </c>
      <c r="I6" s="8">
        <f>'C'!J12</f>
        <v>11</v>
      </c>
      <c r="J6" s="8">
        <f>'C'!K12</f>
        <v>4</v>
      </c>
      <c r="K6" s="8">
        <f>'C'!L12</f>
        <v>1</v>
      </c>
      <c r="L6" s="8">
        <f>'C'!M12</f>
        <v>4</v>
      </c>
      <c r="M6" s="8">
        <f>'C'!N12</f>
        <v>7</v>
      </c>
      <c r="N6" s="8">
        <f>'C'!O12</f>
        <v>2</v>
      </c>
      <c r="O6" s="8">
        <f>'C'!P12</f>
        <v>1</v>
      </c>
    </row>
    <row r="7" spans="1:15">
      <c r="A7" s="49" t="s">
        <v>790</v>
      </c>
      <c r="B7" s="50" t="s">
        <v>791</v>
      </c>
      <c r="C7" s="23" t="str">
        <f>'C'!D19</f>
        <v>DC</v>
      </c>
      <c r="D7" s="8">
        <f>'C'!E19</f>
        <v>0</v>
      </c>
      <c r="E7" s="8">
        <f>'C'!F19</f>
        <v>0</v>
      </c>
      <c r="F7" s="8">
        <f>'C'!G19</f>
        <v>0</v>
      </c>
      <c r="G7" s="8">
        <f>'C'!H19</f>
        <v>0</v>
      </c>
      <c r="H7" s="8">
        <f>'C'!I19</f>
        <v>0</v>
      </c>
      <c r="I7" s="8">
        <f>'C'!J19</f>
        <v>0</v>
      </c>
      <c r="J7" s="8">
        <f>'C'!K19</f>
        <v>0</v>
      </c>
      <c r="K7" s="8">
        <f>'C'!L19</f>
        <v>0</v>
      </c>
      <c r="L7" s="8">
        <f>'C'!M19</f>
        <v>0</v>
      </c>
      <c r="M7" s="8">
        <f>'C'!N19</f>
        <v>0</v>
      </c>
      <c r="N7" s="8">
        <f>'C'!O19</f>
        <v>0</v>
      </c>
      <c r="O7" s="8">
        <f>'C'!P19</f>
        <v>0</v>
      </c>
    </row>
    <row r="8" spans="1:15">
      <c r="A8" s="49" t="s">
        <v>792</v>
      </c>
      <c r="B8" s="50" t="s">
        <v>793</v>
      </c>
      <c r="C8" s="23" t="str">
        <f>'C'!D21</f>
        <v>DC</v>
      </c>
      <c r="D8" s="8">
        <f>'C'!E21</f>
        <v>0</v>
      </c>
      <c r="E8" s="8">
        <f>'C'!F21</f>
        <v>7</v>
      </c>
      <c r="F8" s="8">
        <f>'C'!G21</f>
        <v>9</v>
      </c>
      <c r="G8" s="8">
        <f>'C'!H21</f>
        <v>2</v>
      </c>
      <c r="H8" s="8">
        <f>'C'!I21</f>
        <v>0</v>
      </c>
      <c r="I8" s="8">
        <f>'C'!J21</f>
        <v>0</v>
      </c>
      <c r="J8" s="8">
        <f>'C'!K21</f>
        <v>0</v>
      </c>
      <c r="K8" s="8">
        <f>'C'!L21</f>
        <v>0</v>
      </c>
      <c r="L8" s="8">
        <f>'C'!M21</f>
        <v>0</v>
      </c>
      <c r="M8" s="8">
        <f>'C'!N21</f>
        <v>0</v>
      </c>
      <c r="N8" s="8">
        <f>'C'!O21</f>
        <v>0</v>
      </c>
      <c r="O8" s="8">
        <f>'C'!P21</f>
        <v>0</v>
      </c>
    </row>
    <row r="9" spans="1:15">
      <c r="A9" s="37" t="s">
        <v>69</v>
      </c>
      <c r="B9" s="38" t="s">
        <v>173</v>
      </c>
      <c r="C9" s="23">
        <f>'C'!D23</f>
        <v>2</v>
      </c>
      <c r="D9" s="8">
        <f>'C'!E23</f>
        <v>0</v>
      </c>
      <c r="E9" s="8">
        <f>'C'!F23</f>
        <v>0</v>
      </c>
      <c r="F9" s="8">
        <f>'C'!G23</f>
        <v>0</v>
      </c>
      <c r="G9" s="8">
        <f>'C'!H23</f>
        <v>6</v>
      </c>
      <c r="H9" s="8">
        <f>'C'!I23</f>
        <v>3</v>
      </c>
      <c r="I9" s="8">
        <f>'C'!J23</f>
        <v>1</v>
      </c>
      <c r="J9" s="8">
        <f>'C'!K23</f>
        <v>1</v>
      </c>
      <c r="K9" s="8">
        <f>'C'!L23</f>
        <v>0</v>
      </c>
      <c r="L9" s="8">
        <f>'C'!M23</f>
        <v>0</v>
      </c>
      <c r="M9" s="8">
        <f>'C'!N23</f>
        <v>0</v>
      </c>
      <c r="N9" s="8">
        <f>'C'!O23</f>
        <v>0</v>
      </c>
      <c r="O9" s="8">
        <f>'C'!P23</f>
        <v>0</v>
      </c>
    </row>
    <row r="10" spans="1:15">
      <c r="A10" s="37" t="s">
        <v>70</v>
      </c>
      <c r="B10" s="38" t="s">
        <v>174</v>
      </c>
      <c r="C10" s="23">
        <f>'C'!D25</f>
        <v>3</v>
      </c>
      <c r="D10" s="8">
        <f>'C'!E25</f>
        <v>0</v>
      </c>
      <c r="E10" s="8">
        <f>'C'!F25</f>
        <v>0</v>
      </c>
      <c r="F10" s="8">
        <f>'C'!G25</f>
        <v>0</v>
      </c>
      <c r="G10" s="8">
        <f>'C'!H25</f>
        <v>155</v>
      </c>
      <c r="H10" s="8">
        <f>'C'!I25</f>
        <v>154</v>
      </c>
      <c r="I10" s="8">
        <f>'C'!J25</f>
        <v>68</v>
      </c>
      <c r="J10" s="8">
        <f>'C'!K25</f>
        <v>5</v>
      </c>
      <c r="K10" s="8">
        <f>'C'!L25</f>
        <v>6</v>
      </c>
      <c r="L10" s="8">
        <f>'C'!M25</f>
        <v>0</v>
      </c>
      <c r="M10" s="8">
        <f>'C'!N25</f>
        <v>0</v>
      </c>
      <c r="N10" s="8">
        <f>'C'!O25</f>
        <v>0</v>
      </c>
      <c r="O10" s="8">
        <f>'C'!P25</f>
        <v>0</v>
      </c>
    </row>
    <row r="11" spans="1:15">
      <c r="A11" s="37" t="s">
        <v>175</v>
      </c>
      <c r="B11" s="38" t="s">
        <v>176</v>
      </c>
      <c r="C11" s="23">
        <f>'C'!D35</f>
        <v>2</v>
      </c>
      <c r="D11" s="8">
        <f>'C'!E35</f>
        <v>0</v>
      </c>
      <c r="E11" s="8">
        <f>'C'!F35</f>
        <v>0</v>
      </c>
      <c r="F11" s="8">
        <f>'C'!G35</f>
        <v>0</v>
      </c>
      <c r="G11" s="8">
        <f>'C'!H35</f>
        <v>0</v>
      </c>
      <c r="H11" s="8">
        <f>'C'!I35</f>
        <v>0</v>
      </c>
      <c r="I11" s="8">
        <f>'C'!J35</f>
        <v>0</v>
      </c>
      <c r="J11" s="8">
        <f>'C'!K35</f>
        <v>0</v>
      </c>
      <c r="K11" s="8">
        <f>'C'!L35</f>
        <v>0</v>
      </c>
      <c r="L11" s="8">
        <f>'C'!M35</f>
        <v>0</v>
      </c>
      <c r="M11" s="8">
        <f>'C'!N35</f>
        <v>0</v>
      </c>
      <c r="N11" s="8">
        <f>'C'!O35</f>
        <v>0</v>
      </c>
      <c r="O11" s="8">
        <f>'C'!P35</f>
        <v>0</v>
      </c>
    </row>
    <row r="12" spans="1:15">
      <c r="A12" s="37" t="s">
        <v>177</v>
      </c>
      <c r="B12" s="38" t="s">
        <v>178</v>
      </c>
      <c r="C12" s="23">
        <f>'C'!D37</f>
        <v>3</v>
      </c>
      <c r="D12" s="8">
        <f>'C'!E37</f>
        <v>0</v>
      </c>
      <c r="E12" s="8">
        <f>'C'!F37</f>
        <v>0</v>
      </c>
      <c r="F12" s="8">
        <f>'C'!G37</f>
        <v>0</v>
      </c>
      <c r="G12" s="8">
        <f>'C'!H37</f>
        <v>0</v>
      </c>
      <c r="H12" s="8">
        <f>'C'!I37</f>
        <v>0</v>
      </c>
      <c r="I12" s="8">
        <f>'C'!J37</f>
        <v>0</v>
      </c>
      <c r="J12" s="8">
        <f>'C'!K37</f>
        <v>0</v>
      </c>
      <c r="K12" s="8">
        <f>'C'!L37</f>
        <v>0</v>
      </c>
      <c r="L12" s="8">
        <f>'C'!M37</f>
        <v>0</v>
      </c>
      <c r="M12" s="8">
        <f>'C'!N37</f>
        <v>7</v>
      </c>
      <c r="N12" s="8">
        <f>'C'!O37</f>
        <v>16</v>
      </c>
      <c r="O12" s="8">
        <f>'C'!P37</f>
        <v>4</v>
      </c>
    </row>
    <row r="13" spans="1:15">
      <c r="A13" s="37" t="s">
        <v>179</v>
      </c>
      <c r="B13" s="38" t="s">
        <v>180</v>
      </c>
      <c r="C13" s="23">
        <f>'C'!D39</f>
        <v>3</v>
      </c>
      <c r="D13" s="8">
        <f>'C'!E39</f>
        <v>0</v>
      </c>
      <c r="E13" s="8">
        <f>'C'!F39</f>
        <v>0</v>
      </c>
      <c r="F13" s="8">
        <f>'C'!G39</f>
        <v>0</v>
      </c>
      <c r="G13" s="8">
        <f>'C'!H39</f>
        <v>0</v>
      </c>
      <c r="H13" s="8">
        <f>'C'!I39</f>
        <v>0</v>
      </c>
      <c r="I13" s="8">
        <f>'C'!J39</f>
        <v>0</v>
      </c>
      <c r="J13" s="8">
        <f>'C'!K39</f>
        <v>1</v>
      </c>
      <c r="K13" s="8">
        <f>'C'!L39</f>
        <v>0</v>
      </c>
      <c r="L13" s="8">
        <f>'C'!M39</f>
        <v>0</v>
      </c>
      <c r="M13" s="8">
        <f>'C'!N39</f>
        <v>0</v>
      </c>
      <c r="N13" s="8">
        <f>'C'!O39</f>
        <v>0</v>
      </c>
      <c r="O13" s="8">
        <f>'C'!P39</f>
        <v>0</v>
      </c>
    </row>
    <row r="14" spans="1:15">
      <c r="A14" s="37" t="s">
        <v>81</v>
      </c>
      <c r="B14" s="38" t="s">
        <v>181</v>
      </c>
      <c r="C14" s="23">
        <f>'C'!D41</f>
        <v>3</v>
      </c>
      <c r="D14" s="8">
        <f>'C'!E41</f>
        <v>0</v>
      </c>
      <c r="E14" s="8">
        <f>'C'!F41</f>
        <v>0</v>
      </c>
      <c r="F14" s="8">
        <f>'C'!G41</f>
        <v>0</v>
      </c>
      <c r="G14" s="8">
        <f>'C'!H41</f>
        <v>0</v>
      </c>
      <c r="H14" s="8">
        <f>'C'!I41</f>
        <v>0</v>
      </c>
      <c r="I14" s="8">
        <f>'C'!J41</f>
        <v>0</v>
      </c>
      <c r="J14" s="8">
        <f>'C'!K41</f>
        <v>0</v>
      </c>
      <c r="K14" s="8">
        <f>'C'!L41</f>
        <v>0</v>
      </c>
      <c r="L14" s="8">
        <f>'C'!M41</f>
        <v>0</v>
      </c>
      <c r="M14" s="8">
        <f>'C'!N41</f>
        <v>0</v>
      </c>
      <c r="N14" s="8">
        <f>'C'!O41</f>
        <v>1</v>
      </c>
      <c r="O14" s="8">
        <f>'C'!P41</f>
        <v>2</v>
      </c>
    </row>
    <row r="15" spans="1:15">
      <c r="A15" s="37" t="s">
        <v>83</v>
      </c>
      <c r="B15" s="38" t="s">
        <v>182</v>
      </c>
      <c r="C15" s="23" t="str">
        <f>'C'!D43</f>
        <v>DC</v>
      </c>
      <c r="D15" s="8">
        <f>'C'!E43</f>
        <v>0</v>
      </c>
      <c r="E15" s="8">
        <f>'C'!F43</f>
        <v>0</v>
      </c>
      <c r="F15" s="8">
        <f>'C'!G43</f>
        <v>0</v>
      </c>
      <c r="G15" s="8">
        <f>'C'!H43</f>
        <v>0</v>
      </c>
      <c r="H15" s="8">
        <f>'C'!I43</f>
        <v>0</v>
      </c>
      <c r="I15" s="8">
        <f>'C'!J43</f>
        <v>0</v>
      </c>
      <c r="J15" s="8">
        <f>'C'!K43</f>
        <v>6</v>
      </c>
      <c r="K15" s="8">
        <f>'C'!L43</f>
        <v>0</v>
      </c>
      <c r="L15" s="8">
        <f>'C'!M43</f>
        <v>0</v>
      </c>
      <c r="M15" s="8">
        <f>'C'!N43</f>
        <v>0</v>
      </c>
      <c r="N15" s="8">
        <f>'C'!O43</f>
        <v>0</v>
      </c>
      <c r="O15" s="8">
        <f>'C'!P43</f>
        <v>0</v>
      </c>
    </row>
    <row r="16" spans="1:15">
      <c r="A16" s="37" t="s">
        <v>824</v>
      </c>
      <c r="B16" s="38" t="s">
        <v>826</v>
      </c>
      <c r="C16" s="23" t="str">
        <f>'C'!D45</f>
        <v>DC</v>
      </c>
      <c r="D16" s="8">
        <f>'C'!E45</f>
        <v>0</v>
      </c>
      <c r="E16" s="8">
        <f>'C'!F45</f>
        <v>0</v>
      </c>
      <c r="F16" s="8">
        <f>'C'!G45</f>
        <v>0</v>
      </c>
      <c r="G16" s="8">
        <f>'C'!H45</f>
        <v>1</v>
      </c>
      <c r="H16" s="8">
        <f>'C'!I45</f>
        <v>0</v>
      </c>
      <c r="I16" s="8">
        <f>'C'!J45</f>
        <v>0</v>
      </c>
      <c r="J16" s="8">
        <f>'C'!K45</f>
        <v>0</v>
      </c>
      <c r="K16" s="8">
        <f>'C'!L45</f>
        <v>0</v>
      </c>
      <c r="L16" s="8">
        <f>'C'!M45</f>
        <v>0</v>
      </c>
      <c r="M16" s="8">
        <f>'C'!N45</f>
        <v>0</v>
      </c>
      <c r="N16" s="8">
        <f>'C'!O45</f>
        <v>0</v>
      </c>
      <c r="O16" s="8">
        <f>'C'!P45</f>
        <v>0</v>
      </c>
    </row>
    <row r="17" spans="1:15">
      <c r="A17" s="37" t="s">
        <v>867</v>
      </c>
      <c r="B17" s="38" t="s">
        <v>868</v>
      </c>
      <c r="C17" s="23">
        <f>'C'!D47</f>
        <v>3</v>
      </c>
      <c r="D17" s="8">
        <f>'C'!E47</f>
        <v>0</v>
      </c>
      <c r="E17" s="8">
        <f>'C'!F47</f>
        <v>0</v>
      </c>
      <c r="F17" s="8">
        <f>'C'!G47</f>
        <v>0</v>
      </c>
      <c r="G17" s="8">
        <f>'C'!H47</f>
        <v>0</v>
      </c>
      <c r="H17" s="8">
        <f>'C'!I47</f>
        <v>0</v>
      </c>
      <c r="I17" s="8">
        <f>'C'!J47</f>
        <v>0</v>
      </c>
      <c r="J17" s="8">
        <f>'C'!K47</f>
        <v>0</v>
      </c>
      <c r="K17" s="8">
        <f>'C'!L47</f>
        <v>0</v>
      </c>
      <c r="L17" s="8">
        <f>'C'!M47</f>
        <v>0</v>
      </c>
      <c r="M17" s="8">
        <f>'C'!N47</f>
        <v>0</v>
      </c>
      <c r="N17" s="8">
        <f>'C'!O47</f>
        <v>0</v>
      </c>
      <c r="O17" s="8">
        <f>'C'!P47</f>
        <v>0</v>
      </c>
    </row>
    <row r="18" spans="1:15">
      <c r="A18" s="37" t="s">
        <v>84</v>
      </c>
      <c r="B18" s="38" t="s">
        <v>183</v>
      </c>
      <c r="C18" s="23">
        <f>'C'!D49</f>
        <v>3</v>
      </c>
      <c r="D18" s="8">
        <f>'C'!E49</f>
        <v>0</v>
      </c>
      <c r="E18" s="8">
        <f>'C'!F49</f>
        <v>0</v>
      </c>
      <c r="F18" s="8">
        <f>'C'!G49</f>
        <v>0</v>
      </c>
      <c r="G18" s="8">
        <f>'C'!H49</f>
        <v>0</v>
      </c>
      <c r="H18" s="8">
        <f>'C'!I49</f>
        <v>0</v>
      </c>
      <c r="I18" s="8">
        <f>'C'!J49</f>
        <v>0</v>
      </c>
      <c r="J18" s="8">
        <f>'C'!K49</f>
        <v>0</v>
      </c>
      <c r="K18" s="8">
        <f>'C'!L49</f>
        <v>0</v>
      </c>
      <c r="L18" s="8">
        <f>'C'!M49</f>
        <v>0</v>
      </c>
      <c r="M18" s="8">
        <f>'C'!N49</f>
        <v>0</v>
      </c>
      <c r="N18" s="8">
        <f>'C'!O49</f>
        <v>0</v>
      </c>
      <c r="O18" s="8">
        <f>'C'!P49</f>
        <v>0</v>
      </c>
    </row>
    <row r="19" spans="1:15">
      <c r="A19" s="37" t="s">
        <v>86</v>
      </c>
      <c r="B19" s="38" t="s">
        <v>184</v>
      </c>
      <c r="C19" s="23">
        <f>'C'!D53</f>
        <v>3</v>
      </c>
      <c r="D19" s="8">
        <f>'C'!E53</f>
        <v>0</v>
      </c>
      <c r="E19" s="8">
        <f>'C'!F53</f>
        <v>0</v>
      </c>
      <c r="F19" s="8">
        <f>'C'!G53</f>
        <v>0</v>
      </c>
      <c r="G19" s="8">
        <f>'C'!H53</f>
        <v>3</v>
      </c>
      <c r="H19" s="8">
        <f>'C'!I53</f>
        <v>1</v>
      </c>
      <c r="I19" s="8">
        <f>'C'!J53</f>
        <v>0</v>
      </c>
      <c r="J19" s="8">
        <f>'C'!K53</f>
        <v>0</v>
      </c>
      <c r="K19" s="8">
        <f>'C'!L53</f>
        <v>0</v>
      </c>
      <c r="L19" s="8">
        <f>'C'!M53</f>
        <v>0</v>
      </c>
      <c r="M19" s="8">
        <f>'C'!N53</f>
        <v>0</v>
      </c>
      <c r="N19" s="8">
        <f>'C'!O53</f>
        <v>0</v>
      </c>
      <c r="O19" s="8">
        <f>'C'!P53</f>
        <v>0</v>
      </c>
    </row>
    <row r="20" spans="1:15">
      <c r="A20" s="37" t="s">
        <v>88</v>
      </c>
      <c r="B20" s="38" t="s">
        <v>185</v>
      </c>
      <c r="C20" s="23">
        <f>'C'!D57</f>
        <v>3</v>
      </c>
      <c r="D20" s="8">
        <f>'C'!E57</f>
        <v>0</v>
      </c>
      <c r="E20" s="8">
        <f>'C'!F57</f>
        <v>0</v>
      </c>
      <c r="F20" s="8">
        <f>'C'!G57</f>
        <v>0</v>
      </c>
      <c r="G20" s="8">
        <f>'C'!H57</f>
        <v>0</v>
      </c>
      <c r="H20" s="8">
        <f>'C'!I57</f>
        <v>0</v>
      </c>
      <c r="I20" s="8">
        <f>'C'!J57</f>
        <v>0</v>
      </c>
      <c r="J20" s="8">
        <f>'C'!K57</f>
        <v>0</v>
      </c>
      <c r="K20" s="8">
        <f>'C'!L57</f>
        <v>0</v>
      </c>
      <c r="L20" s="8">
        <f>'C'!M57</f>
        <v>0</v>
      </c>
      <c r="M20" s="8">
        <f>'C'!N57</f>
        <v>0</v>
      </c>
      <c r="N20" s="8">
        <f>'C'!O57</f>
        <v>0</v>
      </c>
      <c r="O20" s="8">
        <f>'C'!P57</f>
        <v>0</v>
      </c>
    </row>
    <row r="21" spans="1:15">
      <c r="A21" s="37" t="s">
        <v>186</v>
      </c>
      <c r="B21" s="38" t="s">
        <v>796</v>
      </c>
      <c r="C21" s="13">
        <f>'C'!D59</f>
        <v>3</v>
      </c>
      <c r="D21" s="51">
        <f>'C'!E59</f>
        <v>0</v>
      </c>
      <c r="E21" s="51">
        <f>'C'!F59</f>
        <v>0</v>
      </c>
      <c r="F21" s="51">
        <f>'C'!G59</f>
        <v>0</v>
      </c>
      <c r="G21" s="51">
        <f>'C'!H59</f>
        <v>0</v>
      </c>
      <c r="H21" s="51">
        <f>'C'!I59</f>
        <v>0</v>
      </c>
      <c r="I21" s="51">
        <f>'C'!J59</f>
        <v>0</v>
      </c>
      <c r="J21" s="51">
        <f>'C'!K59</f>
        <v>0</v>
      </c>
      <c r="K21" s="51">
        <f>'C'!L59</f>
        <v>0</v>
      </c>
      <c r="L21" s="51">
        <f>'C'!M59</f>
        <v>0</v>
      </c>
      <c r="M21" s="51">
        <f>'C'!N59</f>
        <v>0</v>
      </c>
      <c r="N21" s="51">
        <f>'C'!O59</f>
        <v>0</v>
      </c>
      <c r="O21" s="51">
        <f>'C'!P59</f>
        <v>0</v>
      </c>
    </row>
    <row r="22" spans="1:15">
      <c r="A22" s="37" t="s">
        <v>90</v>
      </c>
      <c r="B22" s="38" t="s">
        <v>187</v>
      </c>
      <c r="C22" s="23">
        <f>'C'!D61</f>
        <v>2</v>
      </c>
      <c r="D22" s="8">
        <f>'C'!E61</f>
        <v>0</v>
      </c>
      <c r="E22" s="8">
        <f>'C'!F61</f>
        <v>0</v>
      </c>
      <c r="F22" s="8">
        <f>'C'!G61</f>
        <v>0</v>
      </c>
      <c r="G22" s="8">
        <f>'C'!H61</f>
        <v>0</v>
      </c>
      <c r="H22" s="8">
        <f>'C'!I61</f>
        <v>0</v>
      </c>
      <c r="I22" s="8">
        <f>'C'!J61</f>
        <v>0</v>
      </c>
      <c r="J22" s="8">
        <f>'C'!K61</f>
        <v>1</v>
      </c>
      <c r="K22" s="8">
        <f>'C'!L61</f>
        <v>0</v>
      </c>
      <c r="L22" s="8">
        <f>'C'!M61</f>
        <v>0</v>
      </c>
      <c r="M22" s="8">
        <f>'C'!N61</f>
        <v>0</v>
      </c>
      <c r="N22" s="8">
        <f>'C'!O61</f>
        <v>0</v>
      </c>
      <c r="O22" s="8">
        <f>'C'!P61</f>
        <v>0</v>
      </c>
    </row>
    <row r="23" spans="1:15">
      <c r="A23" s="37" t="s">
        <v>903</v>
      </c>
      <c r="B23" s="38" t="s">
        <v>904</v>
      </c>
      <c r="C23" s="23" t="str">
        <f>'C'!D63</f>
        <v>DC</v>
      </c>
      <c r="D23" s="8">
        <f>'C'!E63</f>
        <v>0</v>
      </c>
      <c r="E23" s="8">
        <f>'C'!F63</f>
        <v>0</v>
      </c>
      <c r="F23" s="8">
        <f>'C'!G63</f>
        <v>0</v>
      </c>
      <c r="G23" s="8">
        <f>'C'!H63</f>
        <v>0</v>
      </c>
      <c r="H23" s="8">
        <f>'C'!I63</f>
        <v>0</v>
      </c>
      <c r="I23" s="8">
        <f>'C'!J63</f>
        <v>0</v>
      </c>
      <c r="J23" s="8">
        <f>'C'!K63</f>
        <v>0</v>
      </c>
      <c r="K23" s="8">
        <f>'C'!L63</f>
        <v>0</v>
      </c>
      <c r="L23" s="8">
        <f>'C'!M63</f>
        <v>0</v>
      </c>
      <c r="M23" s="8">
        <f>'C'!N63</f>
        <v>0</v>
      </c>
      <c r="N23" s="8">
        <f>'C'!O63</f>
        <v>0</v>
      </c>
      <c r="O23" s="8">
        <f>'C'!P63</f>
        <v>0</v>
      </c>
    </row>
    <row r="24" spans="1:15">
      <c r="A24" s="37" t="s">
        <v>794</v>
      </c>
      <c r="B24" s="38" t="s">
        <v>795</v>
      </c>
      <c r="C24" s="23" t="str">
        <f>'C'!D67</f>
        <v>DC</v>
      </c>
      <c r="D24" s="8">
        <f>'C'!E67</f>
        <v>0</v>
      </c>
      <c r="E24" s="8">
        <f>'C'!F67</f>
        <v>0</v>
      </c>
      <c r="F24" s="8">
        <f>'C'!G67</f>
        <v>0</v>
      </c>
      <c r="G24" s="8">
        <f>'C'!H67</f>
        <v>4</v>
      </c>
      <c r="H24" s="8">
        <f>'C'!I67</f>
        <v>0</v>
      </c>
      <c r="I24" s="8">
        <f>'C'!J67</f>
        <v>0</v>
      </c>
      <c r="J24" s="8">
        <f>'C'!K67</f>
        <v>0</v>
      </c>
      <c r="K24" s="8">
        <f>'C'!L67</f>
        <v>0</v>
      </c>
      <c r="L24" s="8">
        <f>'C'!M67</f>
        <v>0</v>
      </c>
      <c r="M24" s="8">
        <f>'C'!N67</f>
        <v>0</v>
      </c>
      <c r="N24" s="8">
        <f>'C'!O67</f>
        <v>0</v>
      </c>
      <c r="O24" s="8">
        <f>'C'!P67</f>
        <v>0</v>
      </c>
    </row>
    <row r="25" spans="1:15">
      <c r="A25" s="37" t="s">
        <v>137</v>
      </c>
      <c r="B25" s="38" t="s">
        <v>201</v>
      </c>
      <c r="C25" s="23" t="str">
        <f>'C'!D70</f>
        <v>DC</v>
      </c>
      <c r="D25" s="8">
        <f>'C'!E70</f>
        <v>0</v>
      </c>
      <c r="E25" s="8">
        <f>'C'!F70</f>
        <v>0</v>
      </c>
      <c r="F25" s="8">
        <f>'C'!G70</f>
        <v>0</v>
      </c>
      <c r="G25" s="8">
        <f>'C'!H70</f>
        <v>0</v>
      </c>
      <c r="H25" s="8">
        <f>'C'!I70</f>
        <v>0</v>
      </c>
      <c r="I25" s="8">
        <f>'C'!J70</f>
        <v>1</v>
      </c>
      <c r="J25" s="8">
        <f>'C'!K70</f>
        <v>0</v>
      </c>
      <c r="K25" s="8">
        <f>'C'!L70</f>
        <v>0</v>
      </c>
      <c r="L25" s="8">
        <f>'C'!M70</f>
        <v>0</v>
      </c>
      <c r="M25" s="8">
        <f>'C'!N70</f>
        <v>0</v>
      </c>
      <c r="N25" s="8">
        <f>'C'!O70</f>
        <v>0</v>
      </c>
      <c r="O25" s="8">
        <f>'C'!P70</f>
        <v>0</v>
      </c>
    </row>
    <row r="26" spans="1:15">
      <c r="A26" s="37" t="s">
        <v>923</v>
      </c>
      <c r="B26" s="38" t="s">
        <v>924</v>
      </c>
      <c r="C26" s="80" t="str">
        <f>'C'!D72</f>
        <v>DC</v>
      </c>
      <c r="D26" s="8">
        <f>'C'!E72</f>
        <v>0</v>
      </c>
      <c r="E26" s="8">
        <f>'C'!F72</f>
        <v>0</v>
      </c>
      <c r="F26" s="8">
        <f>'C'!G72</f>
        <v>0</v>
      </c>
      <c r="G26" s="8">
        <f>'C'!H72</f>
        <v>0</v>
      </c>
      <c r="H26" s="8">
        <f>'C'!I72</f>
        <v>4</v>
      </c>
      <c r="I26" s="8">
        <f>'C'!J72</f>
        <v>0</v>
      </c>
      <c r="J26" s="8">
        <f>'C'!K72</f>
        <v>0</v>
      </c>
      <c r="K26" s="8">
        <f>'C'!L72</f>
        <v>0</v>
      </c>
      <c r="L26" s="8">
        <f>'C'!M72</f>
        <v>0</v>
      </c>
      <c r="M26" s="8">
        <f>'C'!N72</f>
        <v>0</v>
      </c>
      <c r="N26" s="8">
        <f>'C'!O72</f>
        <v>0</v>
      </c>
      <c r="O26" s="8">
        <f>'C'!P72</f>
        <v>0</v>
      </c>
    </row>
    <row r="27" spans="1:15">
      <c r="A27" s="37" t="s">
        <v>92</v>
      </c>
      <c r="B27" s="38" t="s">
        <v>188</v>
      </c>
      <c r="C27" s="23">
        <f>'C'!D74</f>
        <v>3</v>
      </c>
      <c r="D27" s="8">
        <f>'C'!E74</f>
        <v>0</v>
      </c>
      <c r="E27" s="8">
        <f>'C'!F74</f>
        <v>0</v>
      </c>
      <c r="F27" s="8">
        <f>'C'!G74</f>
        <v>0</v>
      </c>
      <c r="G27" s="8">
        <f>'C'!H74</f>
        <v>0</v>
      </c>
      <c r="H27" s="8">
        <f>'C'!I74</f>
        <v>0</v>
      </c>
      <c r="I27" s="8">
        <f>'C'!J74</f>
        <v>0</v>
      </c>
      <c r="J27" s="8">
        <f>'C'!K74</f>
        <v>0</v>
      </c>
      <c r="K27" s="8">
        <f>'C'!L74</f>
        <v>0</v>
      </c>
      <c r="L27" s="8">
        <f>'C'!M74</f>
        <v>0</v>
      </c>
      <c r="M27" s="8">
        <f>'C'!N74</f>
        <v>0</v>
      </c>
      <c r="N27" s="8">
        <f>'C'!O74</f>
        <v>0</v>
      </c>
      <c r="O27" s="8">
        <f>'C'!P74</f>
        <v>0</v>
      </c>
    </row>
    <row r="28" spans="1:15">
      <c r="A28" s="37" t="s">
        <v>140</v>
      </c>
      <c r="B28" s="38" t="s">
        <v>202</v>
      </c>
      <c r="C28" s="23" t="str">
        <f>'C'!D80</f>
        <v>DC</v>
      </c>
      <c r="D28" s="8">
        <f>'C'!E80</f>
        <v>0</v>
      </c>
      <c r="E28" s="8">
        <f>'C'!F80</f>
        <v>0</v>
      </c>
      <c r="F28" s="8">
        <f>'C'!G80</f>
        <v>0</v>
      </c>
      <c r="G28" s="8">
        <f>'C'!H80</f>
        <v>0</v>
      </c>
      <c r="H28" s="8">
        <f>'C'!I80</f>
        <v>0</v>
      </c>
      <c r="I28" s="8">
        <f>'C'!J80</f>
        <v>0</v>
      </c>
      <c r="J28" s="8">
        <f>'C'!K80</f>
        <v>0</v>
      </c>
      <c r="K28" s="8">
        <f>'C'!L80</f>
        <v>0</v>
      </c>
      <c r="L28" s="8">
        <f>'C'!M80</f>
        <v>0</v>
      </c>
      <c r="M28" s="8">
        <f>'C'!N80</f>
        <v>0</v>
      </c>
      <c r="N28" s="8">
        <f>'C'!O80</f>
        <v>0</v>
      </c>
      <c r="O28" s="8">
        <f>'C'!P80</f>
        <v>0</v>
      </c>
    </row>
    <row r="29" spans="1:15">
      <c r="A29" s="37" t="s">
        <v>921</v>
      </c>
      <c r="B29" s="38" t="s">
        <v>922</v>
      </c>
      <c r="C29" s="80" t="str">
        <f>'C'!D82</f>
        <v>DC</v>
      </c>
      <c r="D29" s="8">
        <f>'C'!E82</f>
        <v>0</v>
      </c>
      <c r="E29" s="8">
        <f>'C'!F82</f>
        <v>0</v>
      </c>
      <c r="F29" s="8">
        <f>'C'!G82</f>
        <v>0</v>
      </c>
      <c r="G29" s="8">
        <f>'C'!H82</f>
        <v>0</v>
      </c>
      <c r="H29" s="8">
        <f>'C'!I82</f>
        <v>0</v>
      </c>
      <c r="I29" s="8">
        <f>'C'!J82</f>
        <v>2</v>
      </c>
      <c r="J29" s="8">
        <f>'C'!K82</f>
        <v>0</v>
      </c>
      <c r="K29" s="8">
        <f>'C'!L82</f>
        <v>0</v>
      </c>
      <c r="L29" s="8">
        <f>'C'!M82</f>
        <v>0</v>
      </c>
      <c r="M29" s="8">
        <f>'C'!N82</f>
        <v>0</v>
      </c>
      <c r="N29" s="8">
        <f>'C'!O82</f>
        <v>0</v>
      </c>
      <c r="O29" s="8">
        <f>'C'!P82</f>
        <v>0</v>
      </c>
    </row>
    <row r="30" spans="1:15">
      <c r="A30" s="37" t="s">
        <v>138</v>
      </c>
      <c r="B30" s="38" t="s">
        <v>220</v>
      </c>
      <c r="C30" s="23" t="str">
        <f>'C'!D89</f>
        <v>DC</v>
      </c>
      <c r="D30" s="8">
        <f>'C'!E89</f>
        <v>0</v>
      </c>
      <c r="E30" s="8">
        <f>'C'!F89</f>
        <v>0</v>
      </c>
      <c r="F30" s="8">
        <f>'C'!G89</f>
        <v>0</v>
      </c>
      <c r="G30" s="8">
        <f>'C'!H89</f>
        <v>4</v>
      </c>
      <c r="H30" s="8">
        <f>'C'!I89</f>
        <v>3</v>
      </c>
      <c r="I30" s="8">
        <f>'C'!J89</f>
        <v>1</v>
      </c>
      <c r="J30" s="8">
        <f>'C'!K89</f>
        <v>0</v>
      </c>
      <c r="K30" s="8">
        <f>'C'!L89</f>
        <v>0</v>
      </c>
      <c r="L30" s="8">
        <f>'C'!M89</f>
        <v>0</v>
      </c>
      <c r="M30" s="8">
        <f>'C'!N89</f>
        <v>0</v>
      </c>
      <c r="N30" s="8">
        <f>'C'!O89</f>
        <v>0</v>
      </c>
      <c r="O30" s="8">
        <f>'C'!P89</f>
        <v>0</v>
      </c>
    </row>
    <row r="31" spans="1:15">
      <c r="A31" s="37" t="s">
        <v>95</v>
      </c>
      <c r="B31" s="38" t="s">
        <v>189</v>
      </c>
      <c r="C31" s="23">
        <f>'C'!D84</f>
        <v>3</v>
      </c>
      <c r="D31" s="8">
        <f>'C'!E84</f>
        <v>0</v>
      </c>
      <c r="E31" s="8">
        <f>'C'!F84</f>
        <v>0</v>
      </c>
      <c r="F31" s="8">
        <f>'C'!G84</f>
        <v>0</v>
      </c>
      <c r="G31" s="8">
        <f>'C'!H84</f>
        <v>0</v>
      </c>
      <c r="H31" s="8">
        <f>'C'!I84</f>
        <v>0</v>
      </c>
      <c r="I31" s="8">
        <f>'C'!J84</f>
        <v>0</v>
      </c>
      <c r="J31" s="8">
        <f>'C'!K84</f>
        <v>0</v>
      </c>
      <c r="K31" s="8">
        <f>'C'!L84</f>
        <v>0</v>
      </c>
      <c r="L31" s="8">
        <f>'C'!M84</f>
        <v>0</v>
      </c>
      <c r="M31" s="8">
        <f>'C'!N84</f>
        <v>0</v>
      </c>
      <c r="N31" s="8">
        <f>'C'!O84</f>
        <v>0</v>
      </c>
      <c r="O31" s="8">
        <f>'C'!P84</f>
        <v>0</v>
      </c>
    </row>
    <row r="32" spans="1:15">
      <c r="A32" s="37" t="s">
        <v>911</v>
      </c>
      <c r="B32" s="38" t="s">
        <v>912</v>
      </c>
      <c r="C32" s="23" t="str">
        <f>'C'!D91</f>
        <v>DC</v>
      </c>
      <c r="D32" s="8">
        <f>'C'!E91</f>
        <v>0</v>
      </c>
      <c r="E32" s="8">
        <f>'C'!F91</f>
        <v>0</v>
      </c>
      <c r="F32" s="8">
        <f>'C'!G91</f>
        <v>8</v>
      </c>
      <c r="G32" s="8">
        <f>'C'!H91</f>
        <v>0</v>
      </c>
      <c r="H32" s="8">
        <f>'C'!I91</f>
        <v>0</v>
      </c>
      <c r="I32" s="8">
        <f>'C'!J91</f>
        <v>0</v>
      </c>
      <c r="J32" s="8">
        <f>'C'!K91</f>
        <v>0</v>
      </c>
      <c r="K32" s="8">
        <f>'C'!L91</f>
        <v>0</v>
      </c>
      <c r="L32" s="8">
        <f>'C'!M91</f>
        <v>0</v>
      </c>
      <c r="M32" s="8">
        <f>'C'!N91</f>
        <v>0</v>
      </c>
      <c r="N32" s="8">
        <f>'C'!O91</f>
        <v>0</v>
      </c>
      <c r="O32" s="8">
        <f>'C'!P91</f>
        <v>0</v>
      </c>
    </row>
    <row r="33" spans="1:15">
      <c r="A33" s="37" t="s">
        <v>97</v>
      </c>
      <c r="B33" s="38" t="s">
        <v>190</v>
      </c>
      <c r="C33" s="23">
        <f>'C'!D93</f>
        <v>2</v>
      </c>
      <c r="D33" s="8">
        <f>'C'!E93</f>
        <v>0</v>
      </c>
      <c r="E33" s="8">
        <f>'C'!F93</f>
        <v>0</v>
      </c>
      <c r="F33" s="8">
        <f>'C'!G93</f>
        <v>0</v>
      </c>
      <c r="G33" s="8">
        <f>'C'!H93</f>
        <v>0</v>
      </c>
      <c r="H33" s="8">
        <f>'C'!I93</f>
        <v>0</v>
      </c>
      <c r="I33" s="8">
        <f>'C'!J93</f>
        <v>0</v>
      </c>
      <c r="J33" s="8">
        <f>'C'!K93</f>
        <v>0</v>
      </c>
      <c r="K33" s="8">
        <f>'C'!L93</f>
        <v>0</v>
      </c>
      <c r="L33" s="8">
        <f>'C'!M93</f>
        <v>0</v>
      </c>
      <c r="M33" s="8">
        <f>'C'!N93</f>
        <v>0</v>
      </c>
      <c r="N33" s="8">
        <f>'C'!O93</f>
        <v>0</v>
      </c>
      <c r="O33" s="8">
        <f>'C'!P93</f>
        <v>0</v>
      </c>
    </row>
    <row r="34" spans="1:15">
      <c r="A34" s="37" t="s">
        <v>905</v>
      </c>
      <c r="B34" s="38" t="s">
        <v>907</v>
      </c>
      <c r="C34" s="23" t="str">
        <f>'C'!D96</f>
        <v>DC</v>
      </c>
      <c r="D34" s="8">
        <f>'C'!E96</f>
        <v>0</v>
      </c>
      <c r="E34" s="8">
        <f>'C'!F96</f>
        <v>0</v>
      </c>
      <c r="F34" s="8">
        <f>'C'!G96</f>
        <v>11</v>
      </c>
      <c r="G34" s="8">
        <f>'C'!H96</f>
        <v>0</v>
      </c>
      <c r="H34" s="8">
        <f>'C'!I96</f>
        <v>0</v>
      </c>
      <c r="I34" s="8">
        <f>'C'!J96</f>
        <v>0</v>
      </c>
      <c r="J34" s="8">
        <f>'C'!K96</f>
        <v>0</v>
      </c>
      <c r="K34" s="8">
        <f>'C'!L96</f>
        <v>0</v>
      </c>
      <c r="L34" s="8">
        <f>'C'!M96</f>
        <v>0</v>
      </c>
      <c r="M34" s="8">
        <f>'C'!N96</f>
        <v>0</v>
      </c>
      <c r="N34" s="8">
        <f>'C'!O96</f>
        <v>0</v>
      </c>
      <c r="O34" s="8">
        <f>'C'!P96</f>
        <v>0</v>
      </c>
    </row>
    <row r="35" spans="1:15">
      <c r="A35" s="37" t="s">
        <v>99</v>
      </c>
      <c r="B35" s="38" t="s">
        <v>191</v>
      </c>
      <c r="C35" s="23">
        <f>'C'!D98</f>
        <v>2</v>
      </c>
      <c r="D35" s="8">
        <f>'C'!E98</f>
        <v>0</v>
      </c>
      <c r="E35" s="8">
        <f>'C'!F98</f>
        <v>0</v>
      </c>
      <c r="F35" s="8">
        <f>'C'!G98</f>
        <v>0</v>
      </c>
      <c r="G35" s="8">
        <f>'C'!H98</f>
        <v>12</v>
      </c>
      <c r="H35" s="8">
        <f>'C'!I98</f>
        <v>0</v>
      </c>
      <c r="I35" s="8">
        <f>'C'!J98</f>
        <v>10</v>
      </c>
      <c r="J35" s="8">
        <f>'C'!K98</f>
        <v>4</v>
      </c>
      <c r="K35" s="8">
        <f>'C'!L98</f>
        <v>9</v>
      </c>
      <c r="L35" s="8">
        <f>'C'!M98</f>
        <v>2</v>
      </c>
      <c r="M35" s="8">
        <f>'C'!N98</f>
        <v>0</v>
      </c>
      <c r="N35" s="8">
        <f>'C'!O98</f>
        <v>0</v>
      </c>
      <c r="O35" s="8">
        <f>'C'!P98</f>
        <v>0</v>
      </c>
    </row>
    <row r="36" spans="1:15">
      <c r="A36" s="37" t="s">
        <v>813</v>
      </c>
      <c r="B36" s="38" t="s">
        <v>817</v>
      </c>
      <c r="C36" s="23">
        <f>'C'!D104</f>
        <v>3</v>
      </c>
      <c r="D36" s="8">
        <f>'C'!E104</f>
        <v>0</v>
      </c>
      <c r="E36" s="8">
        <f>'C'!F104</f>
        <v>0</v>
      </c>
      <c r="F36" s="8">
        <f>'C'!G104</f>
        <v>0</v>
      </c>
      <c r="G36" s="8">
        <f>'C'!H104</f>
        <v>0</v>
      </c>
      <c r="H36" s="8">
        <f>'C'!I104</f>
        <v>0</v>
      </c>
      <c r="I36" s="8">
        <f>'C'!J104</f>
        <v>0</v>
      </c>
      <c r="J36" s="8">
        <f>'C'!K104</f>
        <v>0</v>
      </c>
      <c r="K36" s="8">
        <f>'C'!L104</f>
        <v>0</v>
      </c>
      <c r="L36" s="8">
        <f>'C'!M104</f>
        <v>0</v>
      </c>
      <c r="M36" s="8">
        <f>'C'!N104</f>
        <v>0</v>
      </c>
      <c r="N36" s="8">
        <f>'C'!O104</f>
        <v>0</v>
      </c>
      <c r="O36" s="8">
        <f>'C'!P104</f>
        <v>0</v>
      </c>
    </row>
    <row r="37" spans="1:15">
      <c r="A37" s="37" t="s">
        <v>814</v>
      </c>
      <c r="B37" s="38" t="s">
        <v>203</v>
      </c>
      <c r="C37" s="23">
        <f>'C'!D107</f>
        <v>3</v>
      </c>
      <c r="D37" s="8">
        <f>'C'!E107</f>
        <v>0</v>
      </c>
      <c r="E37" s="8">
        <f>'C'!F107</f>
        <v>0</v>
      </c>
      <c r="F37" s="8">
        <f>'C'!G107</f>
        <v>0</v>
      </c>
      <c r="G37" s="8">
        <f>'C'!H107</f>
        <v>0</v>
      </c>
      <c r="H37" s="8">
        <f>'C'!I107</f>
        <v>1</v>
      </c>
      <c r="I37" s="8">
        <f>'C'!J107</f>
        <v>1</v>
      </c>
      <c r="J37" s="8">
        <f>'C'!K107</f>
        <v>0</v>
      </c>
      <c r="K37" s="8">
        <f>'C'!L107</f>
        <v>0</v>
      </c>
      <c r="L37" s="8">
        <f>'C'!M107</f>
        <v>0</v>
      </c>
      <c r="M37" s="8">
        <f>'C'!N107</f>
        <v>0</v>
      </c>
      <c r="N37" s="8">
        <f>'C'!O107</f>
        <v>0</v>
      </c>
      <c r="O37" s="8">
        <f>'C'!P107</f>
        <v>0</v>
      </c>
    </row>
    <row r="38" spans="1:15">
      <c r="A38" s="37" t="s">
        <v>913</v>
      </c>
      <c r="B38" s="38" t="s">
        <v>915</v>
      </c>
      <c r="C38" s="23" t="str">
        <f>'C'!D109</f>
        <v>DC</v>
      </c>
      <c r="D38" s="8">
        <f>'C'!E109</f>
        <v>0</v>
      </c>
      <c r="E38" s="8">
        <f>'C'!F109</f>
        <v>0</v>
      </c>
      <c r="F38" s="8">
        <f>'C'!G109</f>
        <v>1</v>
      </c>
      <c r="G38" s="8">
        <f>'C'!H109</f>
        <v>0</v>
      </c>
      <c r="H38" s="8">
        <f>'C'!I109</f>
        <v>0</v>
      </c>
      <c r="I38" s="8">
        <f>'C'!J109</f>
        <v>0</v>
      </c>
      <c r="J38" s="8">
        <f>'C'!K109</f>
        <v>0</v>
      </c>
      <c r="K38" s="8">
        <f>'C'!L109</f>
        <v>0</v>
      </c>
      <c r="L38" s="8">
        <f>'C'!M109</f>
        <v>0</v>
      </c>
      <c r="M38" s="8">
        <f>'C'!N109</f>
        <v>0</v>
      </c>
      <c r="N38" s="8">
        <f>'C'!O109</f>
        <v>0</v>
      </c>
      <c r="O38" s="8">
        <f>'C'!P109</f>
        <v>0</v>
      </c>
    </row>
    <row r="39" spans="1:15">
      <c r="A39" s="37" t="s">
        <v>102</v>
      </c>
      <c r="B39" s="38" t="s">
        <v>192</v>
      </c>
      <c r="C39" s="23">
        <f>'C'!D111</f>
        <v>3</v>
      </c>
      <c r="D39" s="8">
        <f>'C'!E111</f>
        <v>0</v>
      </c>
      <c r="E39" s="8">
        <f>'C'!F111</f>
        <v>0</v>
      </c>
      <c r="F39" s="8">
        <f>'C'!G111</f>
        <v>22</v>
      </c>
      <c r="G39" s="8">
        <f>'C'!H111</f>
        <v>0</v>
      </c>
      <c r="H39" s="8">
        <f>'C'!I111</f>
        <v>0</v>
      </c>
      <c r="I39" s="8">
        <f>'C'!J111</f>
        <v>0</v>
      </c>
      <c r="J39" s="8">
        <f>'C'!K111</f>
        <v>0</v>
      </c>
      <c r="K39" s="8">
        <f>'C'!L111</f>
        <v>0</v>
      </c>
      <c r="L39" s="8">
        <f>'C'!M111</f>
        <v>1</v>
      </c>
      <c r="M39" s="8">
        <f>'C'!N111</f>
        <v>0</v>
      </c>
      <c r="N39" s="8">
        <f>'C'!O111</f>
        <v>0</v>
      </c>
      <c r="O39" s="8">
        <f>'C'!P111</f>
        <v>0</v>
      </c>
    </row>
    <row r="40" spans="1:15">
      <c r="A40" s="37" t="s">
        <v>925</v>
      </c>
      <c r="B40" s="38" t="s">
        <v>926</v>
      </c>
      <c r="C40" s="80" t="str">
        <f>'C'!D117</f>
        <v>DC</v>
      </c>
      <c r="D40" s="8">
        <f>'C'!E117</f>
        <v>0</v>
      </c>
      <c r="E40" s="8">
        <f>'C'!F117</f>
        <v>0</v>
      </c>
      <c r="F40" s="8">
        <f>'C'!G117</f>
        <v>1</v>
      </c>
      <c r="G40" s="8">
        <f>'C'!H117</f>
        <v>0</v>
      </c>
      <c r="H40" s="8">
        <f>'C'!I117</f>
        <v>0</v>
      </c>
      <c r="I40" s="8">
        <f>'C'!J117</f>
        <v>0</v>
      </c>
      <c r="J40" s="8">
        <f>'C'!K117</f>
        <v>0</v>
      </c>
      <c r="K40" s="8">
        <f>'C'!L117</f>
        <v>0</v>
      </c>
      <c r="L40" s="8">
        <f>'C'!M117</f>
        <v>0</v>
      </c>
      <c r="M40" s="8">
        <f>'C'!N117</f>
        <v>0</v>
      </c>
      <c r="N40" s="8">
        <f>'C'!O117</f>
        <v>0</v>
      </c>
      <c r="O40" s="8">
        <f>'C'!P117</f>
        <v>0</v>
      </c>
    </row>
    <row r="41" spans="1:15">
      <c r="A41" s="37" t="s">
        <v>135</v>
      </c>
      <c r="B41" s="38" t="s">
        <v>204</v>
      </c>
      <c r="C41" s="23">
        <f>'C'!D119</f>
        <v>3</v>
      </c>
      <c r="D41" s="8">
        <f>'C'!E119</f>
        <v>0</v>
      </c>
      <c r="E41" s="8">
        <f>'C'!F119</f>
        <v>0</v>
      </c>
      <c r="F41" s="8">
        <f>'C'!G119</f>
        <v>34</v>
      </c>
      <c r="G41" s="8">
        <f>'C'!H119</f>
        <v>0</v>
      </c>
      <c r="H41" s="8">
        <f>'C'!I119</f>
        <v>3</v>
      </c>
      <c r="I41" s="8">
        <f>'C'!J119</f>
        <v>1</v>
      </c>
      <c r="J41" s="8">
        <f>'C'!K119</f>
        <v>1</v>
      </c>
      <c r="K41" s="8">
        <f>'C'!L119</f>
        <v>0</v>
      </c>
      <c r="L41" s="8">
        <f>'C'!M119</f>
        <v>0</v>
      </c>
      <c r="M41" s="8">
        <f>'C'!N119</f>
        <v>0</v>
      </c>
      <c r="N41" s="8">
        <f>'C'!O119</f>
        <v>0</v>
      </c>
      <c r="O41" s="8">
        <f>'C'!P119</f>
        <v>0</v>
      </c>
    </row>
    <row r="42" spans="1:15">
      <c r="A42" s="37" t="s">
        <v>103</v>
      </c>
      <c r="B42" s="38" t="s">
        <v>193</v>
      </c>
      <c r="C42" s="23">
        <f>'C'!D124</f>
        <v>2</v>
      </c>
      <c r="D42" s="8">
        <f>'C'!E124</f>
        <v>0</v>
      </c>
      <c r="E42" s="8">
        <f>'C'!F124</f>
        <v>0</v>
      </c>
      <c r="F42" s="8">
        <f>'C'!G124</f>
        <v>0</v>
      </c>
      <c r="G42" s="8">
        <f>'C'!H124</f>
        <v>9</v>
      </c>
      <c r="H42" s="8">
        <f>'C'!I124</f>
        <v>0</v>
      </c>
      <c r="I42" s="8">
        <f>'C'!J124</f>
        <v>8</v>
      </c>
      <c r="J42" s="8">
        <f>'C'!K124</f>
        <v>1</v>
      </c>
      <c r="K42" s="8">
        <f>'C'!L124</f>
        <v>0</v>
      </c>
      <c r="L42" s="8">
        <f>'C'!M124</f>
        <v>0</v>
      </c>
      <c r="M42" s="8">
        <f>'C'!N124</f>
        <v>0</v>
      </c>
      <c r="N42" s="8">
        <f>'C'!O124</f>
        <v>0</v>
      </c>
      <c r="O42" s="8">
        <f>'C'!P124</f>
        <v>0</v>
      </c>
    </row>
    <row r="43" spans="1:15">
      <c r="A43" s="37" t="s">
        <v>918</v>
      </c>
      <c r="B43" s="38" t="s">
        <v>919</v>
      </c>
      <c r="C43" s="80" t="str">
        <f>'C'!D127</f>
        <v>DC</v>
      </c>
      <c r="D43" s="81">
        <f>'C'!E127</f>
        <v>7</v>
      </c>
      <c r="E43" s="81">
        <f>'C'!F127</f>
        <v>3</v>
      </c>
      <c r="F43" s="81">
        <f>'C'!G127</f>
        <v>0</v>
      </c>
      <c r="G43" s="81">
        <f>'C'!H127</f>
        <v>0</v>
      </c>
      <c r="H43" s="81">
        <f>'C'!I127</f>
        <v>0</v>
      </c>
      <c r="I43" s="81">
        <f>'C'!J127</f>
        <v>0</v>
      </c>
      <c r="J43" s="81">
        <f>'C'!K127</f>
        <v>0</v>
      </c>
      <c r="K43" s="81">
        <f>'C'!L127</f>
        <v>0</v>
      </c>
      <c r="L43" s="81">
        <f>'C'!M127</f>
        <v>0</v>
      </c>
      <c r="M43" s="81">
        <f>'C'!N127</f>
        <v>0</v>
      </c>
      <c r="N43" s="81">
        <f>'C'!O127</f>
        <v>0</v>
      </c>
      <c r="O43" s="81">
        <f>'C'!P127</f>
        <v>0</v>
      </c>
    </row>
    <row r="44" spans="1:15">
      <c r="A44" s="37" t="s">
        <v>908</v>
      </c>
      <c r="B44" s="38" t="s">
        <v>909</v>
      </c>
      <c r="C44" s="23" t="str">
        <f>'C'!D129</f>
        <v>DC</v>
      </c>
      <c r="D44" s="8">
        <f>'C'!E129</f>
        <v>0</v>
      </c>
      <c r="E44" s="8">
        <f>'C'!F129</f>
        <v>0</v>
      </c>
      <c r="F44" s="8">
        <f>'C'!G129</f>
        <v>9</v>
      </c>
      <c r="G44" s="8">
        <f>'C'!H129</f>
        <v>1</v>
      </c>
      <c r="H44" s="8">
        <f>'C'!I129</f>
        <v>5</v>
      </c>
      <c r="I44" s="8">
        <f>'C'!J129</f>
        <v>9</v>
      </c>
      <c r="J44" s="8">
        <f>'C'!K129</f>
        <v>0</v>
      </c>
      <c r="K44" s="8">
        <f>'C'!L129</f>
        <v>0</v>
      </c>
      <c r="L44" s="8">
        <f>'C'!M129</f>
        <v>0</v>
      </c>
      <c r="M44" s="8">
        <f>'C'!N129</f>
        <v>0</v>
      </c>
      <c r="N44" s="8">
        <f>'C'!O129</f>
        <v>0</v>
      </c>
      <c r="O44" s="8">
        <f>'C'!P129</f>
        <v>0</v>
      </c>
    </row>
    <row r="45" spans="1:15">
      <c r="A45" s="37" t="s">
        <v>104</v>
      </c>
      <c r="B45" s="38" t="s">
        <v>194</v>
      </c>
      <c r="C45" s="23">
        <f>'C'!D132</f>
        <v>2</v>
      </c>
      <c r="D45" s="8">
        <f>'C'!E132</f>
        <v>0</v>
      </c>
      <c r="E45" s="8">
        <f>'C'!F132</f>
        <v>0</v>
      </c>
      <c r="F45" s="8">
        <f>'C'!G132</f>
        <v>0</v>
      </c>
      <c r="G45" s="8">
        <f>'C'!H132</f>
        <v>223</v>
      </c>
      <c r="H45" s="8">
        <f>'C'!I132</f>
        <v>217</v>
      </c>
      <c r="I45" s="8">
        <f>'C'!J132</f>
        <v>167</v>
      </c>
      <c r="J45" s="8">
        <f>'C'!K132</f>
        <v>10</v>
      </c>
      <c r="K45" s="8">
        <f>'C'!L132</f>
        <v>0</v>
      </c>
      <c r="L45" s="8">
        <f>'C'!M132</f>
        <v>0</v>
      </c>
      <c r="M45" s="8">
        <f>'C'!N132</f>
        <v>0</v>
      </c>
      <c r="N45" s="8">
        <f>'C'!O132</f>
        <v>0</v>
      </c>
      <c r="O45" s="8">
        <f>'C'!P132</f>
        <v>0</v>
      </c>
    </row>
    <row r="46" spans="1:15">
      <c r="A46" s="37" t="s">
        <v>109</v>
      </c>
      <c r="B46" s="38" t="s">
        <v>195</v>
      </c>
      <c r="C46" s="23">
        <f>'C'!D143</f>
        <v>2</v>
      </c>
      <c r="D46" s="8">
        <f>'C'!E143</f>
        <v>0</v>
      </c>
      <c r="E46" s="8">
        <f>'C'!F143</f>
        <v>0</v>
      </c>
      <c r="F46" s="8">
        <f>'C'!G143</f>
        <v>0</v>
      </c>
      <c r="G46" s="8">
        <f>'C'!H143</f>
        <v>13</v>
      </c>
      <c r="H46" s="8">
        <f>'C'!I143</f>
        <v>9</v>
      </c>
      <c r="I46" s="8">
        <f>'C'!J143</f>
        <v>4</v>
      </c>
      <c r="J46" s="8">
        <f>'C'!K143</f>
        <v>31</v>
      </c>
      <c r="K46" s="8">
        <f>'C'!L143</f>
        <v>7</v>
      </c>
      <c r="L46" s="8">
        <f>'C'!M143</f>
        <v>4</v>
      </c>
      <c r="M46" s="8">
        <f>'C'!N143</f>
        <v>1</v>
      </c>
      <c r="N46" s="8">
        <f>'C'!O143</f>
        <v>0</v>
      </c>
      <c r="O46" s="8">
        <f>'C'!P143</f>
        <v>0</v>
      </c>
    </row>
    <row r="47" spans="1:15">
      <c r="A47" s="37" t="s">
        <v>112</v>
      </c>
      <c r="B47" s="38" t="s">
        <v>196</v>
      </c>
      <c r="C47" s="23">
        <f>'C'!D151</f>
        <v>2</v>
      </c>
      <c r="D47" s="8">
        <f>'C'!E151</f>
        <v>0</v>
      </c>
      <c r="E47" s="8">
        <f>'C'!F151</f>
        <v>0</v>
      </c>
      <c r="F47" s="8">
        <f>'C'!G151</f>
        <v>0</v>
      </c>
      <c r="G47" s="8">
        <f>'C'!H151</f>
        <v>0</v>
      </c>
      <c r="H47" s="8">
        <f>'C'!I151</f>
        <v>0</v>
      </c>
      <c r="I47" s="8">
        <f>'C'!J151</f>
        <v>1</v>
      </c>
      <c r="J47" s="8">
        <f>'C'!K151</f>
        <v>0</v>
      </c>
      <c r="K47" s="8">
        <f>'C'!L151</f>
        <v>2</v>
      </c>
      <c r="L47" s="8">
        <f>'C'!M151</f>
        <v>4</v>
      </c>
      <c r="M47" s="8">
        <f>'C'!N151</f>
        <v>2</v>
      </c>
      <c r="N47" s="8">
        <f>'C'!O151</f>
        <v>0</v>
      </c>
      <c r="O47" s="8">
        <f>'C'!P151</f>
        <v>3</v>
      </c>
    </row>
    <row r="48" spans="1:15">
      <c r="A48" s="37" t="s">
        <v>116</v>
      </c>
      <c r="B48" s="38" t="s">
        <v>197</v>
      </c>
      <c r="C48" s="23">
        <f>'C'!D157</f>
        <v>1</v>
      </c>
      <c r="D48" s="8">
        <f>'C'!E157</f>
        <v>0</v>
      </c>
      <c r="E48" s="8">
        <f>'C'!F157</f>
        <v>0</v>
      </c>
      <c r="F48" s="8">
        <f>'C'!G157</f>
        <v>0</v>
      </c>
      <c r="G48" s="8">
        <f>'C'!H157</f>
        <v>199</v>
      </c>
      <c r="H48" s="8">
        <f>'C'!I157</f>
        <v>73</v>
      </c>
      <c r="I48" s="8">
        <f>'C'!J157</f>
        <v>113</v>
      </c>
      <c r="J48" s="8">
        <f>'C'!K157</f>
        <v>236</v>
      </c>
      <c r="K48" s="8">
        <f>'C'!L157</f>
        <v>99</v>
      </c>
      <c r="L48" s="8">
        <f>'C'!M157</f>
        <v>7</v>
      </c>
      <c r="M48" s="8">
        <f>'C'!N157</f>
        <v>3</v>
      </c>
      <c r="N48" s="8">
        <f>'C'!O157</f>
        <v>2</v>
      </c>
      <c r="O48" s="8">
        <f>'C'!P157</f>
        <v>1</v>
      </c>
    </row>
    <row r="49" spans="1:15">
      <c r="A49" s="37" t="s">
        <v>816</v>
      </c>
      <c r="B49" s="38" t="s">
        <v>198</v>
      </c>
      <c r="C49" s="23">
        <f>'C'!D165</f>
        <v>1</v>
      </c>
      <c r="D49" s="8">
        <f>'C'!E165</f>
        <v>0</v>
      </c>
      <c r="E49" s="8">
        <f>'C'!F165</f>
        <v>0</v>
      </c>
      <c r="F49" s="8">
        <f>'C'!G165</f>
        <v>0</v>
      </c>
      <c r="G49" s="8">
        <f>'C'!H165</f>
        <v>0</v>
      </c>
      <c r="H49" s="8">
        <f>'C'!I165</f>
        <v>116</v>
      </c>
      <c r="I49" s="8">
        <f>'C'!J165</f>
        <v>315</v>
      </c>
      <c r="J49" s="8">
        <f>'C'!K165</f>
        <v>0</v>
      </c>
      <c r="K49" s="8">
        <f>'C'!L165</f>
        <v>3</v>
      </c>
      <c r="L49" s="8">
        <f>'C'!M165</f>
        <v>0</v>
      </c>
      <c r="M49" s="8">
        <f>'C'!N165</f>
        <v>43</v>
      </c>
      <c r="N49" s="8">
        <f>'C'!O165</f>
        <v>26</v>
      </c>
      <c r="O49" s="8">
        <f>'C'!P165</f>
        <v>4</v>
      </c>
    </row>
    <row r="50" spans="1:15">
      <c r="A50" s="37" t="s">
        <v>838</v>
      </c>
      <c r="B50" s="38" t="s">
        <v>839</v>
      </c>
      <c r="C50" s="23">
        <f>'C'!D169</f>
        <v>1</v>
      </c>
      <c r="D50" s="8">
        <f>'C'!E169</f>
        <v>0</v>
      </c>
      <c r="E50" s="8">
        <f>'C'!F169</f>
        <v>0</v>
      </c>
      <c r="F50" s="8">
        <f>'C'!G169</f>
        <v>0</v>
      </c>
      <c r="G50" s="8">
        <f>'C'!H169</f>
        <v>0</v>
      </c>
      <c r="H50" s="8">
        <f>'C'!I169</f>
        <v>28</v>
      </c>
      <c r="I50" s="8">
        <f>'C'!J169</f>
        <v>371</v>
      </c>
      <c r="J50" s="8">
        <f>'C'!K169</f>
        <v>4</v>
      </c>
      <c r="K50" s="8">
        <f>'C'!L169</f>
        <v>0</v>
      </c>
      <c r="L50" s="8">
        <f>'C'!M169</f>
        <v>0</v>
      </c>
      <c r="M50" s="8">
        <f>'C'!N169</f>
        <v>0</v>
      </c>
      <c r="N50" s="8">
        <f>'C'!O169</f>
        <v>0</v>
      </c>
      <c r="O50" s="8">
        <f>'C'!P169</f>
        <v>0</v>
      </c>
    </row>
    <row r="51" spans="1:15">
      <c r="A51" s="37" t="s">
        <v>123</v>
      </c>
      <c r="B51" s="38" t="s">
        <v>199</v>
      </c>
      <c r="C51" s="23">
        <f>'C'!D171</f>
        <v>2</v>
      </c>
      <c r="D51" s="8">
        <f>'C'!E171</f>
        <v>0</v>
      </c>
      <c r="E51" s="8">
        <f>'C'!F171</f>
        <v>0</v>
      </c>
      <c r="F51" s="8">
        <f>'C'!G171</f>
        <v>0</v>
      </c>
      <c r="G51" s="8">
        <f>'C'!H171</f>
        <v>0</v>
      </c>
      <c r="H51" s="8">
        <f>'C'!I171</f>
        <v>0</v>
      </c>
      <c r="I51" s="8">
        <f>'C'!J171</f>
        <v>0</v>
      </c>
      <c r="J51" s="8">
        <f>'C'!K171</f>
        <v>0</v>
      </c>
      <c r="K51" s="8">
        <f>'C'!L171</f>
        <v>0</v>
      </c>
      <c r="L51" s="8">
        <f>'C'!M171</f>
        <v>0</v>
      </c>
      <c r="M51" s="8">
        <f>'C'!N171</f>
        <v>1</v>
      </c>
      <c r="N51" s="8">
        <f>'C'!O171</f>
        <v>5</v>
      </c>
      <c r="O51" s="8">
        <f>'C'!P171</f>
        <v>0</v>
      </c>
    </row>
    <row r="52" spans="1:15">
      <c r="A52" s="40" t="s">
        <v>125</v>
      </c>
      <c r="B52" s="41" t="s">
        <v>200</v>
      </c>
      <c r="C52" s="79">
        <f>'C'!D173</f>
        <v>2</v>
      </c>
      <c r="D52" s="52">
        <f>'C'!E173</f>
        <v>0</v>
      </c>
      <c r="E52" s="52">
        <f>'C'!F173</f>
        <v>0</v>
      </c>
      <c r="F52" s="52">
        <f>'C'!G173</f>
        <v>0</v>
      </c>
      <c r="G52" s="52">
        <f>'C'!H173</f>
        <v>0</v>
      </c>
      <c r="H52" s="52">
        <f>'C'!I173</f>
        <v>0</v>
      </c>
      <c r="I52" s="52">
        <f>'C'!J173</f>
        <v>0</v>
      </c>
      <c r="J52" s="52">
        <f>'C'!K173</f>
        <v>0</v>
      </c>
      <c r="K52" s="52">
        <f>'C'!L173</f>
        <v>0</v>
      </c>
      <c r="L52" s="52">
        <f>'C'!M173</f>
        <v>0</v>
      </c>
      <c r="M52" s="52">
        <f>'C'!N173</f>
        <v>0</v>
      </c>
      <c r="N52" s="52">
        <f>'C'!O173</f>
        <v>0</v>
      </c>
      <c r="O52" s="52">
        <f>'C'!P173</f>
        <v>0</v>
      </c>
    </row>
    <row r="53" spans="1:15">
      <c r="A53" s="40"/>
      <c r="B53" s="43"/>
      <c r="C53" s="43" t="s">
        <v>15</v>
      </c>
      <c r="D53" s="52">
        <f>SUM(Table3[3-4''])</f>
        <v>7</v>
      </c>
      <c r="E53" s="52">
        <f>SUM(Table3[4-5''])</f>
        <v>10</v>
      </c>
      <c r="F53" s="52">
        <f>SUM(Table3[5-6''])</f>
        <v>123</v>
      </c>
      <c r="G53" s="52">
        <f>SUM(Table3[6-7''])</f>
        <v>655</v>
      </c>
      <c r="H53" s="52">
        <f>SUM(Table3[7-8''])</f>
        <v>638</v>
      </c>
      <c r="I53" s="52">
        <f>SUM(Table3[8-10''])</f>
        <v>1084</v>
      </c>
      <c r="J53" s="52">
        <f>SUM(Table3[10-12''])</f>
        <v>310</v>
      </c>
      <c r="K53" s="52">
        <f>SUM(Table3[12-14''])</f>
        <v>135</v>
      </c>
      <c r="L53" s="52">
        <f>SUM(Table3[14-16''])</f>
        <v>31</v>
      </c>
      <c r="M53" s="52">
        <f>SUM(Table3[16-18''])</f>
        <v>67</v>
      </c>
      <c r="N53" s="52">
        <f>SUM(Table3[18-20''])</f>
        <v>52</v>
      </c>
      <c r="O53" s="52">
        <f>SUM(Table3[20''+])</f>
        <v>15</v>
      </c>
    </row>
  </sheetData>
  <pageMargins left="0.7" right="0.7" top="0.75" bottom="0.75" header="0.3" footer="0.3"/>
  <pageSetup scale="60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2F017-19BD-4403-8555-DF4550DAFF74}">
  <sheetPr>
    <pageSetUpPr fitToPage="1"/>
  </sheetPr>
  <dimension ref="A1:Q177"/>
  <sheetViews>
    <sheetView zoomScale="80" zoomScaleNormal="80" workbookViewId="0">
      <pane ySplit="1" topLeftCell="A119" activePane="bottomLeft" state="frozen"/>
      <selection activeCell="H89" sqref="H89"/>
      <selection pane="bottomLeft" activeCell="I126" sqref="I126"/>
    </sheetView>
  </sheetViews>
  <sheetFormatPr defaultRowHeight="15"/>
  <cols>
    <col min="1" max="1" width="56.5703125" bestFit="1" customWidth="1"/>
    <col min="4" max="7" width="9.140625" style="24"/>
    <col min="17" max="17" width="29.5703125" customWidth="1"/>
  </cols>
  <sheetData>
    <row r="1" spans="1:17" ht="18">
      <c r="A1" s="16" t="s">
        <v>48</v>
      </c>
      <c r="B1" s="2" t="s">
        <v>1</v>
      </c>
      <c r="C1" s="2" t="s">
        <v>2</v>
      </c>
      <c r="D1" s="2" t="s">
        <v>136</v>
      </c>
      <c r="E1" s="2" t="s">
        <v>786</v>
      </c>
      <c r="F1" s="2" t="s">
        <v>785</v>
      </c>
      <c r="G1" s="2" t="s">
        <v>784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12</v>
      </c>
      <c r="Q1" s="17" t="s">
        <v>13</v>
      </c>
    </row>
    <row r="2" spans="1:17" ht="18">
      <c r="A2" s="16"/>
      <c r="B2" s="2"/>
      <c r="C2" s="2"/>
      <c r="D2" s="2"/>
      <c r="E2" s="2" t="s">
        <v>807</v>
      </c>
      <c r="F2" s="2" t="s">
        <v>808</v>
      </c>
      <c r="G2" s="2" t="s">
        <v>809</v>
      </c>
      <c r="H2" s="2" t="s">
        <v>807</v>
      </c>
      <c r="I2" s="2"/>
      <c r="J2" s="2" t="s">
        <v>808</v>
      </c>
      <c r="K2" s="2"/>
      <c r="L2" s="2" t="s">
        <v>809</v>
      </c>
      <c r="M2" s="2"/>
      <c r="N2" s="2" t="s">
        <v>807</v>
      </c>
      <c r="O2" s="2"/>
      <c r="P2" s="2" t="s">
        <v>808</v>
      </c>
      <c r="Q2" s="17"/>
    </row>
    <row r="3" spans="1:17">
      <c r="A3" s="18" t="s">
        <v>57</v>
      </c>
      <c r="B3" s="10" t="s">
        <v>15</v>
      </c>
      <c r="C3" s="11" t="s">
        <v>16</v>
      </c>
      <c r="D3" s="10">
        <v>2</v>
      </c>
      <c r="E3" s="11">
        <f>SUM(E4:E4)</f>
        <v>0</v>
      </c>
      <c r="F3" s="11">
        <f>SUM(F4:F4)</f>
        <v>0</v>
      </c>
      <c r="G3" s="11">
        <f>SUM(G4:G4)</f>
        <v>0</v>
      </c>
      <c r="H3" s="11">
        <f t="shared" ref="H3:P7" si="0">SUM(H4:H4)</f>
        <v>0</v>
      </c>
      <c r="I3" s="11">
        <f t="shared" si="0"/>
        <v>0</v>
      </c>
      <c r="J3" s="11">
        <f t="shared" si="0"/>
        <v>0</v>
      </c>
      <c r="K3" s="11">
        <f t="shared" si="0"/>
        <v>0</v>
      </c>
      <c r="L3" s="11">
        <f t="shared" si="0"/>
        <v>0</v>
      </c>
      <c r="M3" s="11">
        <f t="shared" si="0"/>
        <v>0</v>
      </c>
      <c r="N3" s="11">
        <f t="shared" si="0"/>
        <v>0</v>
      </c>
      <c r="O3" s="11">
        <f t="shared" si="0"/>
        <v>0</v>
      </c>
      <c r="P3" s="11">
        <f t="shared" si="0"/>
        <v>0</v>
      </c>
      <c r="Q3" s="19"/>
    </row>
    <row r="4" spans="1:17">
      <c r="A4" s="5" t="s">
        <v>57</v>
      </c>
      <c r="B4" s="13" t="s">
        <v>58</v>
      </c>
      <c r="C4" s="8" t="s">
        <v>59</v>
      </c>
      <c r="D4" s="23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20"/>
    </row>
    <row r="5" spans="1:17">
      <c r="A5" s="18" t="s">
        <v>804</v>
      </c>
      <c r="B5" s="10" t="s">
        <v>15</v>
      </c>
      <c r="C5" s="11" t="s">
        <v>16</v>
      </c>
      <c r="D5" s="10" t="s">
        <v>825</v>
      </c>
      <c r="E5" s="11">
        <f>SUM(E6:E6)</f>
        <v>0</v>
      </c>
      <c r="F5" s="11">
        <f>SUM(F6:F6)</f>
        <v>0</v>
      </c>
      <c r="G5" s="11">
        <f>SUM(G6:G6)</f>
        <v>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0</v>
      </c>
      <c r="L5" s="11">
        <f t="shared" si="0"/>
        <v>0</v>
      </c>
      <c r="M5" s="11">
        <f t="shared" si="0"/>
        <v>0</v>
      </c>
      <c r="N5" s="11">
        <f t="shared" si="0"/>
        <v>0</v>
      </c>
      <c r="O5" s="11">
        <f t="shared" si="0"/>
        <v>0</v>
      </c>
      <c r="P5" s="11">
        <f t="shared" si="0"/>
        <v>0</v>
      </c>
      <c r="Q5" s="19"/>
    </row>
    <row r="6" spans="1:17">
      <c r="A6" s="5" t="s">
        <v>804</v>
      </c>
      <c r="B6" s="13" t="s">
        <v>18</v>
      </c>
      <c r="C6" s="8" t="s">
        <v>805</v>
      </c>
      <c r="D6" s="2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20"/>
    </row>
    <row r="7" spans="1:17">
      <c r="A7" s="18" t="s">
        <v>901</v>
      </c>
      <c r="B7" s="10" t="s">
        <v>15</v>
      </c>
      <c r="C7" s="11" t="s">
        <v>16</v>
      </c>
      <c r="D7" s="10" t="s">
        <v>825</v>
      </c>
      <c r="E7" s="11">
        <f>SUM(E8:E8)</f>
        <v>0</v>
      </c>
      <c r="F7" s="11">
        <f>SUM(F8:F8)</f>
        <v>0</v>
      </c>
      <c r="G7" s="11">
        <f>SUM(G8:G8)</f>
        <v>12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  <c r="M7" s="11">
        <f t="shared" si="0"/>
        <v>0</v>
      </c>
      <c r="N7" s="11">
        <f t="shared" si="0"/>
        <v>0</v>
      </c>
      <c r="O7" s="11">
        <f t="shared" si="0"/>
        <v>0</v>
      </c>
      <c r="P7" s="11">
        <f t="shared" si="0"/>
        <v>0</v>
      </c>
      <c r="Q7" s="19"/>
    </row>
    <row r="8" spans="1:17">
      <c r="A8" s="5" t="s">
        <v>901</v>
      </c>
      <c r="B8" s="13" t="s">
        <v>847</v>
      </c>
      <c r="C8" s="8" t="s">
        <v>142</v>
      </c>
      <c r="D8" s="23"/>
      <c r="E8" s="8"/>
      <c r="F8" s="8"/>
      <c r="G8" s="8">
        <v>12</v>
      </c>
      <c r="H8" s="8"/>
      <c r="I8" s="8"/>
      <c r="J8" s="8"/>
      <c r="K8" s="8"/>
      <c r="L8" s="8"/>
      <c r="M8" s="8"/>
      <c r="N8" s="8"/>
      <c r="O8" s="8"/>
      <c r="P8" s="8"/>
      <c r="Q8" s="20"/>
    </row>
    <row r="9" spans="1:17">
      <c r="A9" s="18" t="s">
        <v>61</v>
      </c>
      <c r="B9" s="10" t="s">
        <v>15</v>
      </c>
      <c r="C9" s="11" t="s">
        <v>16</v>
      </c>
      <c r="D9" s="10">
        <v>2</v>
      </c>
      <c r="E9" s="11">
        <f>SUM(E10:E11)</f>
        <v>0</v>
      </c>
      <c r="F9" s="11">
        <f>SUM(F10:F11)</f>
        <v>0</v>
      </c>
      <c r="G9" s="11">
        <f>SUM(G10:G11)</f>
        <v>0</v>
      </c>
      <c r="H9" s="11">
        <f>SUM(H10:H11)</f>
        <v>1</v>
      </c>
      <c r="I9" s="11">
        <f t="shared" ref="I9:P9" si="1">SUM(I10:I11)</f>
        <v>2</v>
      </c>
      <c r="J9" s="11">
        <f t="shared" si="1"/>
        <v>0</v>
      </c>
      <c r="K9" s="11">
        <f t="shared" si="1"/>
        <v>5</v>
      </c>
      <c r="L9" s="11">
        <f t="shared" si="1"/>
        <v>8</v>
      </c>
      <c r="M9" s="11">
        <f t="shared" si="1"/>
        <v>9</v>
      </c>
      <c r="N9" s="11">
        <f t="shared" si="1"/>
        <v>3</v>
      </c>
      <c r="O9" s="11">
        <f t="shared" si="1"/>
        <v>0</v>
      </c>
      <c r="P9" s="11">
        <f t="shared" si="1"/>
        <v>0</v>
      </c>
      <c r="Q9" s="19"/>
    </row>
    <row r="10" spans="1:17">
      <c r="A10" s="5" t="s">
        <v>61</v>
      </c>
      <c r="B10" s="13" t="s">
        <v>62</v>
      </c>
      <c r="C10" s="8" t="s">
        <v>63</v>
      </c>
      <c r="D10" s="23"/>
      <c r="E10" s="8"/>
      <c r="F10" s="8"/>
      <c r="G10" s="8"/>
      <c r="H10" s="8">
        <v>1</v>
      </c>
      <c r="I10" s="8">
        <v>2</v>
      </c>
      <c r="J10" s="8"/>
      <c r="K10" s="8">
        <v>5</v>
      </c>
      <c r="L10" s="8">
        <v>8</v>
      </c>
      <c r="M10" s="8">
        <v>9</v>
      </c>
      <c r="N10" s="8">
        <v>3</v>
      </c>
      <c r="O10" s="8"/>
      <c r="P10" s="8"/>
      <c r="Q10" s="20"/>
    </row>
    <row r="11" spans="1:17">
      <c r="A11" s="5" t="s">
        <v>61</v>
      </c>
      <c r="B11" s="13" t="s">
        <v>64</v>
      </c>
      <c r="C11" s="8" t="s">
        <v>65</v>
      </c>
      <c r="D11" s="23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20"/>
    </row>
    <row r="12" spans="1:17">
      <c r="A12" s="21" t="s">
        <v>66</v>
      </c>
      <c r="B12" s="10" t="s">
        <v>15</v>
      </c>
      <c r="C12" s="11" t="s">
        <v>16</v>
      </c>
      <c r="D12" s="10">
        <v>2</v>
      </c>
      <c r="E12" s="11">
        <f>SUM(E13:E18)</f>
        <v>0</v>
      </c>
      <c r="F12" s="11">
        <f t="shared" ref="F12:P12" si="2">SUM(F13:F18)</f>
        <v>0</v>
      </c>
      <c r="G12" s="11">
        <f t="shared" si="2"/>
        <v>16</v>
      </c>
      <c r="H12" s="11">
        <f t="shared" si="2"/>
        <v>22</v>
      </c>
      <c r="I12" s="11">
        <f t="shared" si="2"/>
        <v>19</v>
      </c>
      <c r="J12" s="11">
        <f t="shared" si="2"/>
        <v>11</v>
      </c>
      <c r="K12" s="11">
        <f t="shared" si="2"/>
        <v>4</v>
      </c>
      <c r="L12" s="11">
        <f t="shared" si="2"/>
        <v>1</v>
      </c>
      <c r="M12" s="11">
        <f t="shared" si="2"/>
        <v>4</v>
      </c>
      <c r="N12" s="11">
        <f t="shared" si="2"/>
        <v>7</v>
      </c>
      <c r="O12" s="11">
        <f t="shared" si="2"/>
        <v>2</v>
      </c>
      <c r="P12" s="11">
        <f t="shared" si="2"/>
        <v>1</v>
      </c>
      <c r="Q12" s="19"/>
    </row>
    <row r="13" spans="1:17" s="77" customFormat="1">
      <c r="A13" s="71" t="s">
        <v>66</v>
      </c>
      <c r="B13" s="78" t="s">
        <v>46</v>
      </c>
      <c r="C13" s="75" t="s">
        <v>928</v>
      </c>
      <c r="D13" s="74"/>
      <c r="E13" s="75"/>
      <c r="F13" s="75"/>
      <c r="G13" s="75">
        <v>10</v>
      </c>
      <c r="H13" s="75">
        <v>8</v>
      </c>
      <c r="I13" s="75">
        <v>3</v>
      </c>
      <c r="J13" s="75"/>
      <c r="K13" s="75"/>
      <c r="L13" s="75"/>
      <c r="M13" s="75"/>
      <c r="N13" s="75"/>
      <c r="O13" s="75"/>
      <c r="P13" s="75"/>
      <c r="Q13" s="76"/>
    </row>
    <row r="14" spans="1:17" s="77" customFormat="1">
      <c r="A14" s="71" t="s">
        <v>66</v>
      </c>
      <c r="B14" s="78" t="s">
        <v>28</v>
      </c>
      <c r="C14" s="75" t="s">
        <v>928</v>
      </c>
      <c r="D14" s="74"/>
      <c r="E14" s="75"/>
      <c r="F14" s="75"/>
      <c r="G14" s="75">
        <v>6</v>
      </c>
      <c r="H14" s="75">
        <v>12</v>
      </c>
      <c r="I14" s="75">
        <v>11</v>
      </c>
      <c r="J14" s="75">
        <v>4</v>
      </c>
      <c r="K14" s="75"/>
      <c r="L14" s="75"/>
      <c r="M14" s="75"/>
      <c r="N14" s="75"/>
      <c r="O14" s="75"/>
      <c r="P14" s="75"/>
      <c r="Q14" s="76"/>
    </row>
    <row r="15" spans="1:17" s="29" customFormat="1">
      <c r="A15" s="71" t="s">
        <v>66</v>
      </c>
      <c r="B15" s="28" t="s">
        <v>17</v>
      </c>
      <c r="C15" s="26" t="s">
        <v>843</v>
      </c>
      <c r="D15" s="25"/>
      <c r="E15" s="26"/>
      <c r="F15" s="26"/>
      <c r="G15" s="26"/>
      <c r="H15" s="26">
        <v>2</v>
      </c>
      <c r="I15" s="26">
        <v>4</v>
      </c>
      <c r="J15" s="26">
        <v>6</v>
      </c>
      <c r="K15" s="26">
        <v>4</v>
      </c>
      <c r="L15" s="26"/>
      <c r="M15" s="26"/>
      <c r="N15" s="26"/>
      <c r="O15" s="26"/>
      <c r="P15" s="26"/>
      <c r="Q15" s="27"/>
    </row>
    <row r="16" spans="1:17">
      <c r="A16" s="22" t="s">
        <v>66</v>
      </c>
      <c r="B16" s="13" t="s">
        <v>62</v>
      </c>
      <c r="C16" s="8" t="s">
        <v>63</v>
      </c>
      <c r="D16" s="23"/>
      <c r="E16" s="8"/>
      <c r="F16" s="8"/>
      <c r="G16" s="8"/>
      <c r="H16" s="8"/>
      <c r="I16" s="8"/>
      <c r="J16" s="8"/>
      <c r="K16" s="8"/>
      <c r="L16" s="8">
        <v>1</v>
      </c>
      <c r="M16" s="8">
        <v>1</v>
      </c>
      <c r="N16" s="8">
        <v>4</v>
      </c>
      <c r="O16" s="8">
        <v>2</v>
      </c>
      <c r="P16" s="8">
        <v>1</v>
      </c>
      <c r="Q16" s="20"/>
    </row>
    <row r="17" spans="1:17">
      <c r="A17" s="22" t="s">
        <v>66</v>
      </c>
      <c r="B17" s="13" t="s">
        <v>58</v>
      </c>
      <c r="C17" s="8" t="s">
        <v>67</v>
      </c>
      <c r="D17" s="23"/>
      <c r="E17" s="8"/>
      <c r="F17" s="8"/>
      <c r="G17" s="8"/>
      <c r="H17" s="8"/>
      <c r="I17" s="8">
        <v>1</v>
      </c>
      <c r="J17" s="8">
        <v>1</v>
      </c>
      <c r="K17" s="8"/>
      <c r="L17" s="8"/>
      <c r="M17" s="8">
        <v>3</v>
      </c>
      <c r="N17" s="8">
        <v>3</v>
      </c>
      <c r="O17" s="8"/>
      <c r="P17" s="8"/>
      <c r="Q17" s="20"/>
    </row>
    <row r="18" spans="1:17">
      <c r="A18" s="22" t="s">
        <v>66</v>
      </c>
      <c r="B18" s="13" t="s">
        <v>64</v>
      </c>
      <c r="C18" s="8" t="s">
        <v>68</v>
      </c>
      <c r="D18" s="23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20" t="s">
        <v>133</v>
      </c>
    </row>
    <row r="19" spans="1:17">
      <c r="A19" s="21" t="s">
        <v>789</v>
      </c>
      <c r="B19" s="10" t="s">
        <v>15</v>
      </c>
      <c r="C19" s="11" t="s">
        <v>16</v>
      </c>
      <c r="D19" s="10" t="s">
        <v>825</v>
      </c>
      <c r="E19" s="11">
        <f>SUM(E20)</f>
        <v>0</v>
      </c>
      <c r="F19" s="11">
        <f t="shared" ref="F19:P19" si="3">SUM(F20)</f>
        <v>0</v>
      </c>
      <c r="G19" s="11">
        <f t="shared" si="3"/>
        <v>0</v>
      </c>
      <c r="H19" s="11">
        <f t="shared" si="3"/>
        <v>0</v>
      </c>
      <c r="I19" s="11">
        <f t="shared" si="3"/>
        <v>0</v>
      </c>
      <c r="J19" s="11">
        <f t="shared" si="3"/>
        <v>0</v>
      </c>
      <c r="K19" s="11">
        <f t="shared" si="3"/>
        <v>0</v>
      </c>
      <c r="L19" s="11">
        <f t="shared" si="3"/>
        <v>0</v>
      </c>
      <c r="M19" s="11">
        <f t="shared" si="3"/>
        <v>0</v>
      </c>
      <c r="N19" s="11">
        <f t="shared" si="3"/>
        <v>0</v>
      </c>
      <c r="O19" s="11">
        <f t="shared" si="3"/>
        <v>0</v>
      </c>
      <c r="P19" s="11">
        <f t="shared" si="3"/>
        <v>0</v>
      </c>
      <c r="Q19" s="19"/>
    </row>
    <row r="20" spans="1:17">
      <c r="A20" s="22" t="s">
        <v>789</v>
      </c>
      <c r="B20" s="13" t="s">
        <v>18</v>
      </c>
      <c r="C20" s="8" t="s">
        <v>787</v>
      </c>
      <c r="D20" s="23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20"/>
    </row>
    <row r="21" spans="1:17">
      <c r="A21" s="21" t="s">
        <v>792</v>
      </c>
      <c r="B21" s="10" t="s">
        <v>15</v>
      </c>
      <c r="C21" s="11" t="s">
        <v>16</v>
      </c>
      <c r="D21" s="10" t="s">
        <v>825</v>
      </c>
      <c r="E21" s="11">
        <f t="shared" ref="E21:P21" si="4">SUM(E22)</f>
        <v>0</v>
      </c>
      <c r="F21" s="11">
        <f t="shared" si="4"/>
        <v>7</v>
      </c>
      <c r="G21" s="11">
        <f t="shared" si="4"/>
        <v>9</v>
      </c>
      <c r="H21" s="11">
        <f t="shared" si="4"/>
        <v>2</v>
      </c>
      <c r="I21" s="11">
        <f t="shared" si="4"/>
        <v>0</v>
      </c>
      <c r="J21" s="11">
        <f t="shared" si="4"/>
        <v>0</v>
      </c>
      <c r="K21" s="11">
        <f t="shared" si="4"/>
        <v>0</v>
      </c>
      <c r="L21" s="11">
        <f t="shared" si="4"/>
        <v>0</v>
      </c>
      <c r="M21" s="11">
        <f t="shared" si="4"/>
        <v>0</v>
      </c>
      <c r="N21" s="11">
        <f t="shared" si="4"/>
        <v>0</v>
      </c>
      <c r="O21" s="11">
        <f t="shared" si="4"/>
        <v>0</v>
      </c>
      <c r="P21" s="11">
        <f t="shared" si="4"/>
        <v>0</v>
      </c>
      <c r="Q21" s="19"/>
    </row>
    <row r="22" spans="1:17">
      <c r="A22" s="22" t="s">
        <v>792</v>
      </c>
      <c r="B22" s="13" t="s">
        <v>18</v>
      </c>
      <c r="C22" s="8" t="s">
        <v>787</v>
      </c>
      <c r="D22" s="23"/>
      <c r="E22" s="8"/>
      <c r="F22" s="8">
        <v>7</v>
      </c>
      <c r="G22" s="8">
        <v>9</v>
      </c>
      <c r="H22" s="8">
        <v>2</v>
      </c>
      <c r="I22" s="8"/>
      <c r="J22" s="8"/>
      <c r="K22" s="8"/>
      <c r="L22" s="8"/>
      <c r="M22" s="8"/>
      <c r="N22" s="8"/>
      <c r="O22" s="8"/>
      <c r="P22" s="8"/>
      <c r="Q22" s="20"/>
    </row>
    <row r="23" spans="1:17">
      <c r="A23" s="9" t="s">
        <v>69</v>
      </c>
      <c r="B23" s="10" t="s">
        <v>15</v>
      </c>
      <c r="C23" s="11" t="s">
        <v>16</v>
      </c>
      <c r="D23" s="10">
        <v>2</v>
      </c>
      <c r="E23" s="11">
        <f>SUM(E24:E24)</f>
        <v>0</v>
      </c>
      <c r="F23" s="11">
        <f>SUM(F24:F24)</f>
        <v>0</v>
      </c>
      <c r="G23" s="11">
        <f>SUM(G24:G24)</f>
        <v>0</v>
      </c>
      <c r="H23" s="11">
        <f t="shared" ref="H23:P23" si="5">SUM(H24:H24)</f>
        <v>6</v>
      </c>
      <c r="I23" s="11">
        <f t="shared" si="5"/>
        <v>3</v>
      </c>
      <c r="J23" s="11">
        <f t="shared" si="5"/>
        <v>1</v>
      </c>
      <c r="K23" s="11">
        <f t="shared" si="5"/>
        <v>1</v>
      </c>
      <c r="L23" s="11">
        <f t="shared" si="5"/>
        <v>0</v>
      </c>
      <c r="M23" s="11">
        <f t="shared" si="5"/>
        <v>0</v>
      </c>
      <c r="N23" s="11">
        <f t="shared" si="5"/>
        <v>0</v>
      </c>
      <c r="O23" s="11">
        <f t="shared" si="5"/>
        <v>0</v>
      </c>
      <c r="P23" s="11">
        <f t="shared" si="5"/>
        <v>0</v>
      </c>
      <c r="Q23" s="19"/>
    </row>
    <row r="24" spans="1:17">
      <c r="A24" s="12" t="s">
        <v>69</v>
      </c>
      <c r="B24" s="13" t="s">
        <v>62</v>
      </c>
      <c r="C24" s="8" t="s">
        <v>63</v>
      </c>
      <c r="D24" s="23"/>
      <c r="E24" s="8"/>
      <c r="F24" s="8"/>
      <c r="G24" s="8"/>
      <c r="H24" s="8">
        <v>6</v>
      </c>
      <c r="I24" s="8">
        <v>3</v>
      </c>
      <c r="J24" s="8">
        <v>1</v>
      </c>
      <c r="K24" s="8">
        <v>1</v>
      </c>
      <c r="L24" s="8"/>
      <c r="M24" s="8"/>
      <c r="N24" s="8"/>
      <c r="O24" s="8"/>
      <c r="P24" s="8"/>
      <c r="Q24" s="20"/>
    </row>
    <row r="25" spans="1:17">
      <c r="A25" s="9" t="s">
        <v>70</v>
      </c>
      <c r="B25" s="10" t="s">
        <v>15</v>
      </c>
      <c r="C25" s="11" t="s">
        <v>16</v>
      </c>
      <c r="D25" s="10">
        <v>3</v>
      </c>
      <c r="E25" s="11">
        <f>SUM(E26:E34)</f>
        <v>0</v>
      </c>
      <c r="F25" s="11">
        <f t="shared" ref="F25:P25" si="6">SUM(F26:F34)</f>
        <v>0</v>
      </c>
      <c r="G25" s="11">
        <f t="shared" si="6"/>
        <v>0</v>
      </c>
      <c r="H25" s="11">
        <f t="shared" si="6"/>
        <v>155</v>
      </c>
      <c r="I25" s="11">
        <f t="shared" si="6"/>
        <v>154</v>
      </c>
      <c r="J25" s="11">
        <f t="shared" si="6"/>
        <v>68</v>
      </c>
      <c r="K25" s="11">
        <f t="shared" si="6"/>
        <v>5</v>
      </c>
      <c r="L25" s="11">
        <f t="shared" si="6"/>
        <v>6</v>
      </c>
      <c r="M25" s="11">
        <f t="shared" si="6"/>
        <v>0</v>
      </c>
      <c r="N25" s="11">
        <f t="shared" si="6"/>
        <v>0</v>
      </c>
      <c r="O25" s="11">
        <f t="shared" si="6"/>
        <v>0</v>
      </c>
      <c r="P25" s="11">
        <f t="shared" si="6"/>
        <v>0</v>
      </c>
      <c r="Q25" s="19"/>
    </row>
    <row r="26" spans="1:17" s="77" customFormat="1">
      <c r="A26" s="12" t="s">
        <v>70</v>
      </c>
      <c r="B26" s="78" t="s">
        <v>33</v>
      </c>
      <c r="C26" s="75" t="s">
        <v>934</v>
      </c>
      <c r="D26" s="74"/>
      <c r="E26" s="75"/>
      <c r="F26" s="75"/>
      <c r="G26" s="75"/>
      <c r="H26" s="75">
        <v>55</v>
      </c>
      <c r="I26" s="75">
        <v>11</v>
      </c>
      <c r="J26" s="75"/>
      <c r="K26" s="75"/>
      <c r="L26" s="75"/>
      <c r="M26" s="75"/>
      <c r="N26" s="75"/>
      <c r="O26" s="75"/>
      <c r="P26" s="75"/>
      <c r="Q26" s="76"/>
    </row>
    <row r="27" spans="1:17" s="77" customFormat="1">
      <c r="A27" s="12" t="s">
        <v>70</v>
      </c>
      <c r="B27" s="78" t="s">
        <v>27</v>
      </c>
      <c r="C27" s="75" t="s">
        <v>933</v>
      </c>
      <c r="D27" s="74"/>
      <c r="E27" s="75"/>
      <c r="F27" s="75"/>
      <c r="G27" s="75"/>
      <c r="H27" s="75">
        <v>100</v>
      </c>
      <c r="I27" s="75">
        <v>130</v>
      </c>
      <c r="J27" s="75">
        <v>37</v>
      </c>
      <c r="K27" s="75">
        <v>1</v>
      </c>
      <c r="L27" s="75"/>
      <c r="M27" s="75"/>
      <c r="N27" s="75"/>
      <c r="O27" s="75"/>
      <c r="P27" s="75"/>
      <c r="Q27" s="76"/>
    </row>
    <row r="28" spans="1:17">
      <c r="A28" s="12" t="s">
        <v>70</v>
      </c>
      <c r="B28" s="13" t="s">
        <v>46</v>
      </c>
      <c r="C28" s="8" t="s">
        <v>132</v>
      </c>
      <c r="D28" s="23"/>
      <c r="E28" s="8"/>
      <c r="F28" s="8"/>
      <c r="G28" s="8"/>
      <c r="H28" s="8"/>
      <c r="I28" s="26">
        <v>13</v>
      </c>
      <c r="J28" s="26">
        <v>24</v>
      </c>
      <c r="K28" s="8">
        <v>2</v>
      </c>
      <c r="L28" s="8">
        <v>3</v>
      </c>
      <c r="M28" s="8"/>
      <c r="N28" s="8"/>
      <c r="O28" s="8"/>
      <c r="P28" s="8"/>
      <c r="Q28" s="20"/>
    </row>
    <row r="29" spans="1:17">
      <c r="A29" s="12" t="s">
        <v>70</v>
      </c>
      <c r="B29" s="13" t="s">
        <v>28</v>
      </c>
      <c r="C29" s="8" t="s">
        <v>71</v>
      </c>
      <c r="D29" s="23"/>
      <c r="E29" s="8"/>
      <c r="F29" s="8"/>
      <c r="G29" s="8"/>
      <c r="H29" s="8"/>
      <c r="I29" s="26"/>
      <c r="J29" s="26">
        <v>2</v>
      </c>
      <c r="K29" s="26"/>
      <c r="L29" s="8"/>
      <c r="M29" s="8"/>
      <c r="N29" s="8"/>
      <c r="O29" s="8"/>
      <c r="P29" s="8"/>
      <c r="Q29" s="20"/>
    </row>
    <row r="30" spans="1:17">
      <c r="A30" s="12" t="s">
        <v>70</v>
      </c>
      <c r="B30" s="13" t="s">
        <v>17</v>
      </c>
      <c r="C30" s="8" t="s">
        <v>128</v>
      </c>
      <c r="D30" s="23"/>
      <c r="E30" s="8"/>
      <c r="F30" s="8"/>
      <c r="G30" s="8"/>
      <c r="H30" s="8"/>
      <c r="I30" s="8"/>
      <c r="J30" s="8">
        <v>5</v>
      </c>
      <c r="K30" s="8">
        <v>2</v>
      </c>
      <c r="L30" s="8">
        <v>3</v>
      </c>
      <c r="M30" s="8"/>
      <c r="N30" s="8"/>
      <c r="O30" s="8"/>
      <c r="P30" s="8"/>
      <c r="Q30" s="20"/>
    </row>
    <row r="31" spans="1:17">
      <c r="A31" s="12" t="s">
        <v>70</v>
      </c>
      <c r="B31" s="13" t="s">
        <v>18</v>
      </c>
      <c r="C31" s="8" t="s">
        <v>72</v>
      </c>
      <c r="D31" s="23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20"/>
    </row>
    <row r="32" spans="1:17">
      <c r="A32" s="12" t="s">
        <v>70</v>
      </c>
      <c r="B32" s="13" t="s">
        <v>19</v>
      </c>
      <c r="C32" s="8" t="s">
        <v>73</v>
      </c>
      <c r="D32" s="23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20"/>
    </row>
    <row r="33" spans="1:17">
      <c r="A33" s="12" t="s">
        <v>70</v>
      </c>
      <c r="B33" s="13" t="s">
        <v>62</v>
      </c>
      <c r="C33" s="8" t="s">
        <v>74</v>
      </c>
      <c r="D33" s="23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0" t="s">
        <v>840</v>
      </c>
    </row>
    <row r="34" spans="1:17">
      <c r="A34" s="12" t="s">
        <v>70</v>
      </c>
      <c r="B34" s="13" t="s">
        <v>21</v>
      </c>
      <c r="C34" s="8" t="s">
        <v>75</v>
      </c>
      <c r="D34" s="23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20" t="s">
        <v>133</v>
      </c>
    </row>
    <row r="35" spans="1:17">
      <c r="A35" s="9" t="s">
        <v>76</v>
      </c>
      <c r="B35" s="10" t="s">
        <v>15</v>
      </c>
      <c r="C35" s="11" t="s">
        <v>16</v>
      </c>
      <c r="D35" s="10">
        <v>2</v>
      </c>
      <c r="E35" s="11">
        <f>SUM(E36)</f>
        <v>0</v>
      </c>
      <c r="F35" s="11">
        <f>SUM(F36)</f>
        <v>0</v>
      </c>
      <c r="G35" s="11">
        <f>SUM(G36)</f>
        <v>0</v>
      </c>
      <c r="H35" s="11">
        <f>SUM(H36)</f>
        <v>0</v>
      </c>
      <c r="I35" s="11">
        <f t="shared" ref="I35:P35" si="7">SUM(I36)</f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  <c r="M35" s="11">
        <f t="shared" si="7"/>
        <v>0</v>
      </c>
      <c r="N35" s="11">
        <f t="shared" si="7"/>
        <v>0</v>
      </c>
      <c r="O35" s="11">
        <f t="shared" si="7"/>
        <v>0</v>
      </c>
      <c r="P35" s="11">
        <f t="shared" si="7"/>
        <v>0</v>
      </c>
      <c r="Q35" s="19"/>
    </row>
    <row r="36" spans="1:17">
      <c r="A36" s="12" t="s">
        <v>76</v>
      </c>
      <c r="B36" s="13" t="s">
        <v>18</v>
      </c>
      <c r="C36" s="8" t="s">
        <v>77</v>
      </c>
      <c r="D36" s="23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20"/>
    </row>
    <row r="37" spans="1:17">
      <c r="A37" s="9" t="s">
        <v>78</v>
      </c>
      <c r="B37" s="15" t="s">
        <v>15</v>
      </c>
      <c r="C37" s="11" t="s">
        <v>16</v>
      </c>
      <c r="D37" s="10">
        <v>3</v>
      </c>
      <c r="E37" s="11">
        <f>SUM(E38)</f>
        <v>0</v>
      </c>
      <c r="F37" s="11">
        <f>SUM(F38)</f>
        <v>0</v>
      </c>
      <c r="G37" s="11">
        <f>SUM(G38)</f>
        <v>0</v>
      </c>
      <c r="H37" s="11">
        <f>SUM(H38)</f>
        <v>0</v>
      </c>
      <c r="I37" s="11">
        <f t="shared" ref="I37:P37" si="8">SUM(I38)</f>
        <v>0</v>
      </c>
      <c r="J37" s="11">
        <f t="shared" si="8"/>
        <v>0</v>
      </c>
      <c r="K37" s="11">
        <f t="shared" si="8"/>
        <v>0</v>
      </c>
      <c r="L37" s="11">
        <f t="shared" si="8"/>
        <v>0</v>
      </c>
      <c r="M37" s="11">
        <f t="shared" si="8"/>
        <v>0</v>
      </c>
      <c r="N37" s="11">
        <f t="shared" si="8"/>
        <v>7</v>
      </c>
      <c r="O37" s="11">
        <f t="shared" si="8"/>
        <v>16</v>
      </c>
      <c r="P37" s="11">
        <f t="shared" si="8"/>
        <v>4</v>
      </c>
      <c r="Q37" s="19"/>
    </row>
    <row r="38" spans="1:17">
      <c r="A38" s="12" t="s">
        <v>78</v>
      </c>
      <c r="B38" s="13" t="s">
        <v>17</v>
      </c>
      <c r="C38" s="8" t="s">
        <v>79</v>
      </c>
      <c r="D38" s="23"/>
      <c r="E38" s="8"/>
      <c r="F38" s="8"/>
      <c r="G38" s="8"/>
      <c r="H38" s="8"/>
      <c r="I38" s="8"/>
      <c r="J38" s="8"/>
      <c r="K38" s="8"/>
      <c r="L38" s="8"/>
      <c r="M38" s="8"/>
      <c r="N38" s="8">
        <v>7</v>
      </c>
      <c r="O38" s="8">
        <v>16</v>
      </c>
      <c r="P38" s="8">
        <v>4</v>
      </c>
      <c r="Q38" s="20"/>
    </row>
    <row r="39" spans="1:17">
      <c r="A39" s="9" t="s">
        <v>80</v>
      </c>
      <c r="B39" s="15" t="s">
        <v>15</v>
      </c>
      <c r="C39" s="11" t="s">
        <v>16</v>
      </c>
      <c r="D39" s="10">
        <v>3</v>
      </c>
      <c r="E39" s="11">
        <f>SUM(E40)</f>
        <v>0</v>
      </c>
      <c r="F39" s="11">
        <f>SUM(F40)</f>
        <v>0</v>
      </c>
      <c r="G39" s="11">
        <f>SUM(G40)</f>
        <v>0</v>
      </c>
      <c r="H39" s="11">
        <f>SUM(H40)</f>
        <v>0</v>
      </c>
      <c r="I39" s="11">
        <f t="shared" ref="I39:P39" si="9">SUM(I40)</f>
        <v>0</v>
      </c>
      <c r="J39" s="11">
        <f t="shared" si="9"/>
        <v>0</v>
      </c>
      <c r="K39" s="11">
        <f t="shared" si="9"/>
        <v>1</v>
      </c>
      <c r="L39" s="11">
        <f t="shared" si="9"/>
        <v>0</v>
      </c>
      <c r="M39" s="11">
        <f t="shared" si="9"/>
        <v>0</v>
      </c>
      <c r="N39" s="11">
        <f t="shared" si="9"/>
        <v>0</v>
      </c>
      <c r="O39" s="11">
        <f t="shared" si="9"/>
        <v>0</v>
      </c>
      <c r="P39" s="11">
        <f t="shared" si="9"/>
        <v>0</v>
      </c>
      <c r="Q39" s="19"/>
    </row>
    <row r="40" spans="1:17">
      <c r="A40" s="12" t="s">
        <v>80</v>
      </c>
      <c r="B40" s="13" t="s">
        <v>18</v>
      </c>
      <c r="C40" s="8" t="s">
        <v>79</v>
      </c>
      <c r="D40" s="23"/>
      <c r="E40" s="8"/>
      <c r="F40" s="8"/>
      <c r="G40" s="8"/>
      <c r="H40" s="8"/>
      <c r="I40" s="8"/>
      <c r="J40" s="8"/>
      <c r="K40" s="8">
        <v>1</v>
      </c>
      <c r="L40" s="8"/>
      <c r="M40" s="8"/>
      <c r="N40" s="8"/>
      <c r="O40" s="8"/>
      <c r="P40" s="8"/>
      <c r="Q40" s="20"/>
    </row>
    <row r="41" spans="1:17">
      <c r="A41" s="9" t="s">
        <v>81</v>
      </c>
      <c r="B41" s="15" t="s">
        <v>15</v>
      </c>
      <c r="C41" s="11" t="s">
        <v>16</v>
      </c>
      <c r="D41" s="10">
        <v>3</v>
      </c>
      <c r="E41" s="11">
        <f>SUM(E42)</f>
        <v>0</v>
      </c>
      <c r="F41" s="11">
        <f>SUM(F42)</f>
        <v>0</v>
      </c>
      <c r="G41" s="11">
        <f>SUM(G42)</f>
        <v>0</v>
      </c>
      <c r="H41" s="11">
        <f>SUM(H42)</f>
        <v>0</v>
      </c>
      <c r="I41" s="11">
        <f t="shared" ref="I41:P41" si="10">SUM(I42)</f>
        <v>0</v>
      </c>
      <c r="J41" s="11">
        <f t="shared" si="10"/>
        <v>0</v>
      </c>
      <c r="K41" s="11">
        <f t="shared" si="10"/>
        <v>0</v>
      </c>
      <c r="L41" s="11">
        <f t="shared" si="10"/>
        <v>0</v>
      </c>
      <c r="M41" s="11">
        <f t="shared" si="10"/>
        <v>0</v>
      </c>
      <c r="N41" s="11">
        <f t="shared" si="10"/>
        <v>0</v>
      </c>
      <c r="O41" s="11">
        <f t="shared" si="10"/>
        <v>1</v>
      </c>
      <c r="P41" s="11">
        <f t="shared" si="10"/>
        <v>2</v>
      </c>
      <c r="Q41" s="19"/>
    </row>
    <row r="42" spans="1:17">
      <c r="A42" s="12" t="s">
        <v>81</v>
      </c>
      <c r="B42" s="13" t="s">
        <v>82</v>
      </c>
      <c r="C42" s="8" t="s">
        <v>79</v>
      </c>
      <c r="D42" s="23"/>
      <c r="E42" s="8"/>
      <c r="F42" s="8"/>
      <c r="G42" s="8"/>
      <c r="H42" s="8"/>
      <c r="I42" s="8"/>
      <c r="J42" s="8"/>
      <c r="K42" s="8"/>
      <c r="L42" s="8"/>
      <c r="M42" s="8"/>
      <c r="N42" s="8"/>
      <c r="O42" s="8">
        <v>1</v>
      </c>
      <c r="P42" s="8">
        <v>2</v>
      </c>
      <c r="Q42" s="20"/>
    </row>
    <row r="43" spans="1:17">
      <c r="A43" s="9" t="s">
        <v>83</v>
      </c>
      <c r="B43" s="15" t="s">
        <v>15</v>
      </c>
      <c r="C43" s="11" t="s">
        <v>16</v>
      </c>
      <c r="D43" s="10" t="s">
        <v>825</v>
      </c>
      <c r="E43" s="11">
        <f>SUM(E44)</f>
        <v>0</v>
      </c>
      <c r="F43" s="11">
        <f>SUM(F44)</f>
        <v>0</v>
      </c>
      <c r="G43" s="11">
        <f>SUM(G44)</f>
        <v>0</v>
      </c>
      <c r="H43" s="11">
        <f>SUM(H44)</f>
        <v>0</v>
      </c>
      <c r="I43" s="11">
        <f t="shared" ref="I43:P45" si="11">SUM(I44)</f>
        <v>0</v>
      </c>
      <c r="J43" s="11">
        <f t="shared" si="11"/>
        <v>0</v>
      </c>
      <c r="K43" s="11">
        <f t="shared" si="11"/>
        <v>6</v>
      </c>
      <c r="L43" s="11">
        <f t="shared" si="11"/>
        <v>0</v>
      </c>
      <c r="M43" s="11">
        <f t="shared" si="11"/>
        <v>0</v>
      </c>
      <c r="N43" s="11">
        <f t="shared" si="11"/>
        <v>0</v>
      </c>
      <c r="O43" s="11">
        <f t="shared" si="11"/>
        <v>0</v>
      </c>
      <c r="P43" s="11">
        <f t="shared" si="11"/>
        <v>0</v>
      </c>
      <c r="Q43" s="19"/>
    </row>
    <row r="44" spans="1:17">
      <c r="A44" s="12" t="s">
        <v>83</v>
      </c>
      <c r="B44" s="13" t="s">
        <v>28</v>
      </c>
      <c r="C44" s="8" t="s">
        <v>85</v>
      </c>
      <c r="D44" s="23"/>
      <c r="E44" s="8"/>
      <c r="F44" s="8"/>
      <c r="G44" s="8"/>
      <c r="H44" s="8"/>
      <c r="I44" s="8"/>
      <c r="J44" s="8"/>
      <c r="K44" s="8">
        <v>6</v>
      </c>
      <c r="L44" s="8"/>
      <c r="M44" s="8"/>
      <c r="N44" s="8"/>
      <c r="O44" s="8"/>
      <c r="P44" s="8"/>
      <c r="Q44" s="20"/>
    </row>
    <row r="45" spans="1:17">
      <c r="A45" s="9" t="s">
        <v>824</v>
      </c>
      <c r="B45" s="15" t="s">
        <v>15</v>
      </c>
      <c r="C45" s="11" t="s">
        <v>16</v>
      </c>
      <c r="D45" s="10" t="s">
        <v>825</v>
      </c>
      <c r="E45" s="11">
        <f>SUM(E46)</f>
        <v>0</v>
      </c>
      <c r="F45" s="11">
        <f>SUM(F46)</f>
        <v>0</v>
      </c>
      <c r="G45" s="11">
        <f>SUM(G46)</f>
        <v>0</v>
      </c>
      <c r="H45" s="11">
        <f>SUM(H46)</f>
        <v>1</v>
      </c>
      <c r="I45" s="11">
        <f t="shared" si="11"/>
        <v>0</v>
      </c>
      <c r="J45" s="11">
        <f t="shared" si="11"/>
        <v>0</v>
      </c>
      <c r="K45" s="11">
        <f t="shared" si="11"/>
        <v>0</v>
      </c>
      <c r="L45" s="11">
        <f t="shared" si="11"/>
        <v>0</v>
      </c>
      <c r="M45" s="11">
        <f t="shared" si="11"/>
        <v>0</v>
      </c>
      <c r="N45" s="11">
        <f t="shared" si="11"/>
        <v>0</v>
      </c>
      <c r="O45" s="11">
        <f t="shared" si="11"/>
        <v>0</v>
      </c>
      <c r="P45" s="11">
        <f t="shared" si="11"/>
        <v>0</v>
      </c>
      <c r="Q45" s="19"/>
    </row>
    <row r="46" spans="1:17">
      <c r="A46" s="12" t="s">
        <v>824</v>
      </c>
      <c r="B46" s="13" t="s">
        <v>28</v>
      </c>
      <c r="C46" s="8" t="s">
        <v>812</v>
      </c>
      <c r="D46" s="23"/>
      <c r="E46" s="8"/>
      <c r="F46" s="8"/>
      <c r="G46" s="8"/>
      <c r="H46" s="8">
        <v>1</v>
      </c>
      <c r="I46" s="8"/>
      <c r="J46" s="8"/>
      <c r="K46" s="8"/>
      <c r="L46" s="8"/>
      <c r="M46" s="8"/>
      <c r="N46" s="8"/>
      <c r="O46" s="8"/>
      <c r="P46" s="8"/>
      <c r="Q46" s="20"/>
    </row>
    <row r="47" spans="1:17">
      <c r="A47" s="9" t="s">
        <v>867</v>
      </c>
      <c r="B47" s="10" t="s">
        <v>15</v>
      </c>
      <c r="C47" s="11" t="s">
        <v>16</v>
      </c>
      <c r="D47" s="10">
        <v>3</v>
      </c>
      <c r="E47" s="11">
        <f>SUM(E48)</f>
        <v>0</v>
      </c>
      <c r="F47" s="11">
        <f t="shared" ref="F47:P47" si="12">SUM(F48)</f>
        <v>0</v>
      </c>
      <c r="G47" s="11">
        <f t="shared" si="12"/>
        <v>0</v>
      </c>
      <c r="H47" s="11">
        <f t="shared" si="12"/>
        <v>0</v>
      </c>
      <c r="I47" s="11">
        <f t="shared" si="12"/>
        <v>0</v>
      </c>
      <c r="J47" s="11">
        <f t="shared" si="12"/>
        <v>0</v>
      </c>
      <c r="K47" s="11">
        <f t="shared" si="12"/>
        <v>0</v>
      </c>
      <c r="L47" s="11">
        <f t="shared" si="12"/>
        <v>0</v>
      </c>
      <c r="M47" s="11">
        <f t="shared" si="12"/>
        <v>0</v>
      </c>
      <c r="N47" s="11">
        <f t="shared" si="12"/>
        <v>0</v>
      </c>
      <c r="O47" s="11">
        <f t="shared" si="12"/>
        <v>0</v>
      </c>
      <c r="P47" s="11">
        <f t="shared" si="12"/>
        <v>0</v>
      </c>
      <c r="Q47" s="19"/>
    </row>
    <row r="48" spans="1:17">
      <c r="A48" s="67" t="s">
        <v>867</v>
      </c>
      <c r="B48" s="13" t="s">
        <v>64</v>
      </c>
      <c r="C48" s="8" t="s">
        <v>561</v>
      </c>
      <c r="D48" s="23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20"/>
    </row>
    <row r="49" spans="1:17">
      <c r="A49" s="9" t="s">
        <v>84</v>
      </c>
      <c r="B49" s="10" t="s">
        <v>15</v>
      </c>
      <c r="C49" s="11" t="s">
        <v>16</v>
      </c>
      <c r="D49" s="10">
        <v>3</v>
      </c>
      <c r="E49" s="11">
        <f>SUM(E50:E52)</f>
        <v>0</v>
      </c>
      <c r="F49" s="11">
        <f t="shared" ref="F49:P49" si="13">SUM(F50:F52)</f>
        <v>0</v>
      </c>
      <c r="G49" s="11">
        <f t="shared" si="13"/>
        <v>0</v>
      </c>
      <c r="H49" s="11">
        <f t="shared" si="13"/>
        <v>0</v>
      </c>
      <c r="I49" s="11">
        <f t="shared" si="13"/>
        <v>0</v>
      </c>
      <c r="J49" s="11">
        <f t="shared" si="13"/>
        <v>0</v>
      </c>
      <c r="K49" s="11">
        <f t="shared" si="13"/>
        <v>0</v>
      </c>
      <c r="L49" s="11">
        <f t="shared" si="13"/>
        <v>0</v>
      </c>
      <c r="M49" s="11">
        <f t="shared" si="13"/>
        <v>0</v>
      </c>
      <c r="N49" s="11">
        <f t="shared" si="13"/>
        <v>0</v>
      </c>
      <c r="O49" s="11">
        <f t="shared" si="13"/>
        <v>0</v>
      </c>
      <c r="P49" s="11">
        <f t="shared" si="13"/>
        <v>0</v>
      </c>
      <c r="Q49" s="19"/>
    </row>
    <row r="50" spans="1:17" s="29" customFormat="1">
      <c r="A50" s="12" t="s">
        <v>84</v>
      </c>
      <c r="B50" s="28" t="s">
        <v>27</v>
      </c>
      <c r="C50" s="26" t="s">
        <v>810</v>
      </c>
      <c r="D50" s="25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7"/>
    </row>
    <row r="51" spans="1:17">
      <c r="A51" s="12" t="s">
        <v>84</v>
      </c>
      <c r="B51" s="13" t="s">
        <v>28</v>
      </c>
      <c r="C51" s="8" t="s">
        <v>85</v>
      </c>
      <c r="D51" s="23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20"/>
    </row>
    <row r="52" spans="1:17">
      <c r="A52" s="12" t="s">
        <v>84</v>
      </c>
      <c r="B52" s="13" t="s">
        <v>64</v>
      </c>
      <c r="C52" s="8" t="s">
        <v>561</v>
      </c>
      <c r="D52" s="23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20"/>
    </row>
    <row r="53" spans="1:17">
      <c r="A53" s="9" t="s">
        <v>86</v>
      </c>
      <c r="B53" s="15" t="s">
        <v>15</v>
      </c>
      <c r="C53" s="11" t="s">
        <v>16</v>
      </c>
      <c r="D53" s="10">
        <v>3</v>
      </c>
      <c r="E53" s="11">
        <f>SUM(E54:E56)</f>
        <v>0</v>
      </c>
      <c r="F53" s="11">
        <f t="shared" ref="F53:P53" si="14">SUM(F54:F56)</f>
        <v>0</v>
      </c>
      <c r="G53" s="11">
        <f t="shared" si="14"/>
        <v>0</v>
      </c>
      <c r="H53" s="11">
        <f t="shared" si="14"/>
        <v>3</v>
      </c>
      <c r="I53" s="11">
        <f t="shared" si="14"/>
        <v>1</v>
      </c>
      <c r="J53" s="11">
        <f t="shared" si="14"/>
        <v>0</v>
      </c>
      <c r="K53" s="11">
        <f t="shared" si="14"/>
        <v>0</v>
      </c>
      <c r="L53" s="11">
        <f t="shared" si="14"/>
        <v>0</v>
      </c>
      <c r="M53" s="11">
        <f t="shared" si="14"/>
        <v>0</v>
      </c>
      <c r="N53" s="11">
        <f t="shared" si="14"/>
        <v>0</v>
      </c>
      <c r="O53" s="11">
        <f t="shared" si="14"/>
        <v>0</v>
      </c>
      <c r="P53" s="11">
        <f t="shared" si="14"/>
        <v>0</v>
      </c>
      <c r="Q53" s="19"/>
    </row>
    <row r="54" spans="1:17" s="29" customFormat="1">
      <c r="A54" s="67" t="s">
        <v>86</v>
      </c>
      <c r="B54" s="28" t="s">
        <v>27</v>
      </c>
      <c r="C54" s="26" t="s">
        <v>811</v>
      </c>
      <c r="D54" s="25"/>
      <c r="E54" s="26"/>
      <c r="F54" s="26"/>
      <c r="G54" s="26"/>
      <c r="H54" s="26">
        <v>2</v>
      </c>
      <c r="I54" s="26">
        <v>1</v>
      </c>
      <c r="J54" s="26"/>
      <c r="K54" s="26"/>
      <c r="L54" s="26"/>
      <c r="M54" s="26"/>
      <c r="N54" s="26"/>
      <c r="O54" s="26"/>
      <c r="P54" s="26"/>
      <c r="Q54" s="27"/>
    </row>
    <row r="55" spans="1:17" s="29" customFormat="1">
      <c r="A55" s="12" t="s">
        <v>86</v>
      </c>
      <c r="B55" s="28" t="s">
        <v>28</v>
      </c>
      <c r="C55" s="26" t="s">
        <v>141</v>
      </c>
      <c r="D55" s="25"/>
      <c r="E55" s="26"/>
      <c r="F55" s="26"/>
      <c r="G55" s="26"/>
      <c r="H55" s="26">
        <v>1</v>
      </c>
      <c r="I55" s="26"/>
      <c r="J55" s="26"/>
      <c r="K55" s="26"/>
      <c r="L55" s="26"/>
      <c r="M55" s="26"/>
      <c r="N55" s="26"/>
      <c r="O55" s="26"/>
      <c r="P55" s="26"/>
      <c r="Q55" s="27"/>
    </row>
    <row r="56" spans="1:17">
      <c r="A56" s="12" t="s">
        <v>86</v>
      </c>
      <c r="B56" s="13" t="s">
        <v>17</v>
      </c>
      <c r="C56" s="8" t="s">
        <v>87</v>
      </c>
      <c r="D56" s="23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20"/>
    </row>
    <row r="57" spans="1:17">
      <c r="A57" s="9" t="s">
        <v>88</v>
      </c>
      <c r="B57" s="10" t="s">
        <v>15</v>
      </c>
      <c r="C57" s="11" t="s">
        <v>16</v>
      </c>
      <c r="D57" s="10">
        <v>3</v>
      </c>
      <c r="E57" s="11">
        <f>SUM(E58)</f>
        <v>0</v>
      </c>
      <c r="F57" s="11">
        <f>SUM(F58)</f>
        <v>0</v>
      </c>
      <c r="G57" s="11">
        <f>SUM(G58)</f>
        <v>0</v>
      </c>
      <c r="H57" s="11">
        <f>SUM(H58)</f>
        <v>0</v>
      </c>
      <c r="I57" s="11">
        <f t="shared" ref="I57:P59" si="15">SUM(I58)</f>
        <v>0</v>
      </c>
      <c r="J57" s="11">
        <f t="shared" si="15"/>
        <v>0</v>
      </c>
      <c r="K57" s="11">
        <f t="shared" si="15"/>
        <v>0</v>
      </c>
      <c r="L57" s="11">
        <f t="shared" si="15"/>
        <v>0</v>
      </c>
      <c r="M57" s="11">
        <f t="shared" si="15"/>
        <v>0</v>
      </c>
      <c r="N57" s="11">
        <f t="shared" si="15"/>
        <v>0</v>
      </c>
      <c r="O57" s="11">
        <f t="shared" si="15"/>
        <v>0</v>
      </c>
      <c r="P57" s="11">
        <f t="shared" si="15"/>
        <v>0</v>
      </c>
      <c r="Q57" s="19"/>
    </row>
    <row r="58" spans="1:17">
      <c r="A58" s="12" t="s">
        <v>88</v>
      </c>
      <c r="B58" s="13" t="s">
        <v>58</v>
      </c>
      <c r="C58" s="8" t="s">
        <v>89</v>
      </c>
      <c r="D58" s="23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20"/>
    </row>
    <row r="59" spans="1:17">
      <c r="A59" s="9" t="s">
        <v>186</v>
      </c>
      <c r="B59" s="10" t="s">
        <v>15</v>
      </c>
      <c r="C59" s="11" t="s">
        <v>16</v>
      </c>
      <c r="D59" s="10">
        <v>3</v>
      </c>
      <c r="E59" s="11">
        <f>SUM(E60)</f>
        <v>0</v>
      </c>
      <c r="F59" s="11">
        <f>SUM(F60)</f>
        <v>0</v>
      </c>
      <c r="G59" s="11">
        <f>SUM(G60)</f>
        <v>0</v>
      </c>
      <c r="H59" s="11">
        <f>SUM(H60)</f>
        <v>0</v>
      </c>
      <c r="I59" s="11">
        <f t="shared" si="15"/>
        <v>0</v>
      </c>
      <c r="J59" s="11">
        <f t="shared" si="15"/>
        <v>0</v>
      </c>
      <c r="K59" s="11">
        <f t="shared" si="15"/>
        <v>0</v>
      </c>
      <c r="L59" s="11">
        <f t="shared" si="15"/>
        <v>0</v>
      </c>
      <c r="M59" s="11">
        <f t="shared" si="15"/>
        <v>0</v>
      </c>
      <c r="N59" s="11">
        <f t="shared" si="15"/>
        <v>0</v>
      </c>
      <c r="O59" s="11">
        <f t="shared" si="15"/>
        <v>0</v>
      </c>
      <c r="P59" s="11">
        <f t="shared" si="15"/>
        <v>0</v>
      </c>
      <c r="Q59" s="19"/>
    </row>
    <row r="60" spans="1:17">
      <c r="A60" s="12" t="s">
        <v>186</v>
      </c>
      <c r="B60" s="13" t="s">
        <v>64</v>
      </c>
      <c r="C60" s="8" t="s">
        <v>560</v>
      </c>
      <c r="D60" s="23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20"/>
    </row>
    <row r="61" spans="1:17">
      <c r="A61" s="9" t="s">
        <v>90</v>
      </c>
      <c r="B61" s="10" t="s">
        <v>15</v>
      </c>
      <c r="C61" s="11" t="s">
        <v>16</v>
      </c>
      <c r="D61" s="10">
        <v>2</v>
      </c>
      <c r="E61" s="11">
        <f t="shared" ref="E61:G65" si="16">SUM(E62)</f>
        <v>0</v>
      </c>
      <c r="F61" s="11">
        <f t="shared" si="16"/>
        <v>0</v>
      </c>
      <c r="G61" s="11">
        <f t="shared" si="16"/>
        <v>0</v>
      </c>
      <c r="H61" s="11">
        <f t="shared" ref="H61:P61" si="17">SUM(H62)</f>
        <v>0</v>
      </c>
      <c r="I61" s="11">
        <f t="shared" si="17"/>
        <v>0</v>
      </c>
      <c r="J61" s="11">
        <f t="shared" si="17"/>
        <v>0</v>
      </c>
      <c r="K61" s="11">
        <f t="shared" si="17"/>
        <v>1</v>
      </c>
      <c r="L61" s="11">
        <f t="shared" si="17"/>
        <v>0</v>
      </c>
      <c r="M61" s="11">
        <f t="shared" si="17"/>
        <v>0</v>
      </c>
      <c r="N61" s="11">
        <f t="shared" si="17"/>
        <v>0</v>
      </c>
      <c r="O61" s="11">
        <f t="shared" si="17"/>
        <v>0</v>
      </c>
      <c r="P61" s="11">
        <f t="shared" si="17"/>
        <v>0</v>
      </c>
      <c r="Q61" s="19"/>
    </row>
    <row r="62" spans="1:17">
      <c r="A62" s="12" t="s">
        <v>90</v>
      </c>
      <c r="B62" s="13" t="s">
        <v>28</v>
      </c>
      <c r="C62" s="8" t="s">
        <v>91</v>
      </c>
      <c r="D62" s="23"/>
      <c r="E62" s="8"/>
      <c r="F62" s="8"/>
      <c r="G62" s="8"/>
      <c r="H62" s="8"/>
      <c r="I62" s="8"/>
      <c r="J62" s="8"/>
      <c r="K62" s="8">
        <v>1</v>
      </c>
      <c r="L62" s="8"/>
      <c r="M62" s="8"/>
      <c r="N62" s="8"/>
      <c r="O62" s="8"/>
      <c r="P62" s="8"/>
      <c r="Q62" s="20"/>
    </row>
    <row r="63" spans="1:17">
      <c r="A63" s="9" t="s">
        <v>903</v>
      </c>
      <c r="B63" s="10" t="s">
        <v>15</v>
      </c>
      <c r="C63" s="11" t="s">
        <v>16</v>
      </c>
      <c r="D63" s="10" t="s">
        <v>825</v>
      </c>
      <c r="E63" s="11">
        <f>SUM(E64)</f>
        <v>0</v>
      </c>
      <c r="F63" s="11">
        <f t="shared" si="16"/>
        <v>0</v>
      </c>
      <c r="G63" s="11">
        <f t="shared" si="16"/>
        <v>0</v>
      </c>
      <c r="H63" s="11">
        <f t="shared" ref="H63:P63" si="18">SUM(H64)</f>
        <v>0</v>
      </c>
      <c r="I63" s="11">
        <f t="shared" si="18"/>
        <v>0</v>
      </c>
      <c r="J63" s="11">
        <f t="shared" si="18"/>
        <v>0</v>
      </c>
      <c r="K63" s="11">
        <f t="shared" si="18"/>
        <v>0</v>
      </c>
      <c r="L63" s="11">
        <f t="shared" si="18"/>
        <v>0</v>
      </c>
      <c r="M63" s="11">
        <f t="shared" si="18"/>
        <v>0</v>
      </c>
      <c r="N63" s="11">
        <f t="shared" si="18"/>
        <v>0</v>
      </c>
      <c r="O63" s="11">
        <f t="shared" si="18"/>
        <v>0</v>
      </c>
      <c r="P63" s="11">
        <f t="shared" si="18"/>
        <v>0</v>
      </c>
      <c r="Q63" s="19"/>
    </row>
    <row r="64" spans="1:17">
      <c r="A64" s="12" t="s">
        <v>903</v>
      </c>
      <c r="B64" s="13"/>
      <c r="C64" s="8" t="s">
        <v>142</v>
      </c>
      <c r="D64" s="23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20"/>
    </row>
    <row r="65" spans="1:17">
      <c r="A65" s="9" t="s">
        <v>797</v>
      </c>
      <c r="B65" s="10" t="s">
        <v>15</v>
      </c>
      <c r="C65" s="11" t="s">
        <v>16</v>
      </c>
      <c r="D65" s="10" t="s">
        <v>825</v>
      </c>
      <c r="E65" s="11">
        <f>SUM(E66)</f>
        <v>0</v>
      </c>
      <c r="F65" s="11">
        <f t="shared" si="16"/>
        <v>0</v>
      </c>
      <c r="G65" s="11">
        <f t="shared" si="16"/>
        <v>0</v>
      </c>
      <c r="H65" s="11">
        <f t="shared" ref="H65:P65" si="19">SUM(H66)</f>
        <v>0</v>
      </c>
      <c r="I65" s="11">
        <f t="shared" si="19"/>
        <v>0</v>
      </c>
      <c r="J65" s="11">
        <f t="shared" si="19"/>
        <v>0</v>
      </c>
      <c r="K65" s="11">
        <f t="shared" si="19"/>
        <v>0</v>
      </c>
      <c r="L65" s="11">
        <f t="shared" si="19"/>
        <v>0</v>
      </c>
      <c r="M65" s="11">
        <f t="shared" si="19"/>
        <v>0</v>
      </c>
      <c r="N65" s="11">
        <f t="shared" si="19"/>
        <v>0</v>
      </c>
      <c r="O65" s="11">
        <f t="shared" si="19"/>
        <v>0</v>
      </c>
      <c r="P65" s="11">
        <f t="shared" si="19"/>
        <v>0</v>
      </c>
      <c r="Q65" s="19"/>
    </row>
    <row r="66" spans="1:17">
      <c r="A66" s="12" t="s">
        <v>797</v>
      </c>
      <c r="B66" s="13"/>
      <c r="C66" s="8" t="s">
        <v>787</v>
      </c>
      <c r="D66" s="23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20"/>
    </row>
    <row r="67" spans="1:17">
      <c r="A67" s="9" t="s">
        <v>794</v>
      </c>
      <c r="B67" s="10" t="s">
        <v>15</v>
      </c>
      <c r="C67" s="11" t="s">
        <v>16</v>
      </c>
      <c r="D67" s="10" t="s">
        <v>825</v>
      </c>
      <c r="E67" s="11">
        <f t="shared" ref="E67:P67" si="20">SUM(E69)</f>
        <v>0</v>
      </c>
      <c r="F67" s="11">
        <f t="shared" si="20"/>
        <v>0</v>
      </c>
      <c r="G67" s="11">
        <f t="shared" si="20"/>
        <v>0</v>
      </c>
      <c r="H67" s="11">
        <f t="shared" si="20"/>
        <v>4</v>
      </c>
      <c r="I67" s="11">
        <f t="shared" si="20"/>
        <v>0</v>
      </c>
      <c r="J67" s="11">
        <f t="shared" si="20"/>
        <v>0</v>
      </c>
      <c r="K67" s="11">
        <f t="shared" si="20"/>
        <v>0</v>
      </c>
      <c r="L67" s="11">
        <f t="shared" si="20"/>
        <v>0</v>
      </c>
      <c r="M67" s="11">
        <f t="shared" si="20"/>
        <v>0</v>
      </c>
      <c r="N67" s="11">
        <f t="shared" si="20"/>
        <v>0</v>
      </c>
      <c r="O67" s="11">
        <f t="shared" si="20"/>
        <v>0</v>
      </c>
      <c r="P67" s="11">
        <f t="shared" si="20"/>
        <v>0</v>
      </c>
      <c r="Q67" s="19"/>
    </row>
    <row r="68" spans="1:17" s="77" customFormat="1">
      <c r="A68" s="12" t="s">
        <v>794</v>
      </c>
      <c r="B68" s="78" t="s">
        <v>17</v>
      </c>
      <c r="C68" s="75" t="s">
        <v>142</v>
      </c>
      <c r="D68" s="74"/>
      <c r="E68" s="75"/>
      <c r="F68" s="75"/>
      <c r="G68" s="75">
        <v>1</v>
      </c>
      <c r="H68" s="75"/>
      <c r="I68" s="75"/>
      <c r="J68" s="75"/>
      <c r="K68" s="75"/>
      <c r="L68" s="75"/>
      <c r="M68" s="75"/>
      <c r="N68" s="75"/>
      <c r="O68" s="75"/>
      <c r="P68" s="75"/>
      <c r="Q68" s="76"/>
    </row>
    <row r="69" spans="1:17">
      <c r="A69" s="12" t="s">
        <v>794</v>
      </c>
      <c r="B69" s="13" t="s">
        <v>18</v>
      </c>
      <c r="C69" s="8" t="s">
        <v>787</v>
      </c>
      <c r="D69" s="23"/>
      <c r="E69" s="8"/>
      <c r="F69" s="8"/>
      <c r="G69" s="8"/>
      <c r="H69" s="8">
        <v>4</v>
      </c>
      <c r="I69" s="8"/>
      <c r="J69" s="8"/>
      <c r="K69" s="8"/>
      <c r="L69" s="8"/>
      <c r="M69" s="8"/>
      <c r="N69" s="8"/>
      <c r="O69" s="8"/>
      <c r="P69" s="8"/>
      <c r="Q69" s="20"/>
    </row>
    <row r="70" spans="1:17">
      <c r="A70" s="9" t="s">
        <v>137</v>
      </c>
      <c r="B70" s="10" t="s">
        <v>15</v>
      </c>
      <c r="C70" s="11" t="s">
        <v>16</v>
      </c>
      <c r="D70" s="10" t="s">
        <v>825</v>
      </c>
      <c r="E70" s="11">
        <f t="shared" ref="E70:P70" si="21">SUM(E71)</f>
        <v>0</v>
      </c>
      <c r="F70" s="11">
        <f t="shared" si="21"/>
        <v>0</v>
      </c>
      <c r="G70" s="11">
        <f t="shared" si="21"/>
        <v>0</v>
      </c>
      <c r="H70" s="11">
        <f t="shared" si="21"/>
        <v>0</v>
      </c>
      <c r="I70" s="11">
        <f t="shared" si="21"/>
        <v>0</v>
      </c>
      <c r="J70" s="11">
        <f t="shared" si="21"/>
        <v>1</v>
      </c>
      <c r="K70" s="11">
        <f t="shared" si="21"/>
        <v>0</v>
      </c>
      <c r="L70" s="11">
        <f t="shared" si="21"/>
        <v>0</v>
      </c>
      <c r="M70" s="11">
        <f t="shared" si="21"/>
        <v>0</v>
      </c>
      <c r="N70" s="11">
        <f t="shared" si="21"/>
        <v>0</v>
      </c>
      <c r="O70" s="11">
        <f t="shared" si="21"/>
        <v>0</v>
      </c>
      <c r="P70" s="11">
        <f t="shared" si="21"/>
        <v>0</v>
      </c>
      <c r="Q70" s="19"/>
    </row>
    <row r="71" spans="1:17">
      <c r="A71" s="12" t="s">
        <v>137</v>
      </c>
      <c r="B71" s="13" t="s">
        <v>18</v>
      </c>
      <c r="C71" s="8" t="s">
        <v>87</v>
      </c>
      <c r="D71" s="23"/>
      <c r="E71" s="8"/>
      <c r="F71" s="8"/>
      <c r="G71" s="8"/>
      <c r="H71" s="8"/>
      <c r="I71" s="8"/>
      <c r="J71" s="8">
        <v>1</v>
      </c>
      <c r="K71" s="8"/>
      <c r="L71" s="8"/>
      <c r="M71" s="8"/>
      <c r="N71" s="8"/>
      <c r="O71" s="8"/>
      <c r="P71" s="8"/>
      <c r="Q71" s="20"/>
    </row>
    <row r="72" spans="1:17">
      <c r="A72" s="9" t="s">
        <v>923</v>
      </c>
      <c r="B72" s="10" t="s">
        <v>15</v>
      </c>
      <c r="C72" s="11" t="s">
        <v>16</v>
      </c>
      <c r="D72" s="10" t="s">
        <v>825</v>
      </c>
      <c r="E72" s="11">
        <f t="shared" ref="E72:P72" si="22">SUM(E73)</f>
        <v>0</v>
      </c>
      <c r="F72" s="11">
        <f t="shared" si="22"/>
        <v>0</v>
      </c>
      <c r="G72" s="11">
        <f t="shared" si="22"/>
        <v>0</v>
      </c>
      <c r="H72" s="11">
        <f t="shared" si="22"/>
        <v>0</v>
      </c>
      <c r="I72" s="11">
        <f t="shared" si="22"/>
        <v>4</v>
      </c>
      <c r="J72" s="11">
        <f t="shared" si="22"/>
        <v>0</v>
      </c>
      <c r="K72" s="11">
        <f t="shared" si="22"/>
        <v>0</v>
      </c>
      <c r="L72" s="11">
        <f t="shared" si="22"/>
        <v>0</v>
      </c>
      <c r="M72" s="11">
        <f t="shared" si="22"/>
        <v>0</v>
      </c>
      <c r="N72" s="11">
        <f t="shared" si="22"/>
        <v>0</v>
      </c>
      <c r="O72" s="11">
        <f t="shared" si="22"/>
        <v>0</v>
      </c>
      <c r="P72" s="11">
        <f t="shared" si="22"/>
        <v>0</v>
      </c>
      <c r="Q72" s="19"/>
    </row>
    <row r="73" spans="1:17">
      <c r="A73" s="12" t="s">
        <v>923</v>
      </c>
      <c r="B73" s="13" t="s">
        <v>18</v>
      </c>
      <c r="C73" s="8" t="s">
        <v>87</v>
      </c>
      <c r="D73" s="23"/>
      <c r="E73" s="8"/>
      <c r="F73" s="8"/>
      <c r="G73" s="8"/>
      <c r="H73" s="8"/>
      <c r="I73" s="8">
        <v>4</v>
      </c>
      <c r="J73" s="8"/>
      <c r="K73" s="8"/>
      <c r="L73" s="8"/>
      <c r="M73" s="8"/>
      <c r="N73" s="8"/>
      <c r="O73" s="8"/>
      <c r="P73" s="8"/>
      <c r="Q73" s="20"/>
    </row>
    <row r="74" spans="1:17">
      <c r="A74" s="9" t="s">
        <v>92</v>
      </c>
      <c r="B74" s="10" t="s">
        <v>15</v>
      </c>
      <c r="C74" s="11" t="s">
        <v>16</v>
      </c>
      <c r="D74" s="10">
        <v>3</v>
      </c>
      <c r="E74" s="11">
        <f>SUM(E75:E79)</f>
        <v>0</v>
      </c>
      <c r="F74" s="11">
        <f t="shared" ref="F74:P74" si="23">SUM(F75:F79)</f>
        <v>0</v>
      </c>
      <c r="G74" s="11">
        <v>0</v>
      </c>
      <c r="H74" s="11">
        <v>0</v>
      </c>
      <c r="I74" s="11">
        <f t="shared" si="23"/>
        <v>0</v>
      </c>
      <c r="J74" s="11">
        <f t="shared" si="23"/>
        <v>0</v>
      </c>
      <c r="K74" s="11">
        <f t="shared" si="23"/>
        <v>0</v>
      </c>
      <c r="L74" s="11">
        <f t="shared" si="23"/>
        <v>0</v>
      </c>
      <c r="M74" s="11">
        <f t="shared" si="23"/>
        <v>0</v>
      </c>
      <c r="N74" s="11">
        <f t="shared" si="23"/>
        <v>0</v>
      </c>
      <c r="O74" s="11">
        <f t="shared" si="23"/>
        <v>0</v>
      </c>
      <c r="P74" s="11">
        <f t="shared" si="23"/>
        <v>0</v>
      </c>
      <c r="Q74" s="19"/>
    </row>
    <row r="75" spans="1:17" s="77" customFormat="1">
      <c r="A75" s="67" t="s">
        <v>92</v>
      </c>
      <c r="B75" s="78" t="s">
        <v>27</v>
      </c>
      <c r="C75" s="75" t="s">
        <v>935</v>
      </c>
      <c r="D75" s="74"/>
      <c r="E75" s="75"/>
      <c r="F75" s="75"/>
      <c r="G75" s="75">
        <v>18</v>
      </c>
      <c r="H75" s="75">
        <v>5</v>
      </c>
      <c r="I75" s="75"/>
      <c r="J75" s="75"/>
      <c r="K75" s="75"/>
      <c r="L75" s="75"/>
      <c r="M75" s="75"/>
      <c r="N75" s="75"/>
      <c r="O75" s="75"/>
      <c r="P75" s="75"/>
      <c r="Q75" s="76"/>
    </row>
    <row r="76" spans="1:17" s="77" customFormat="1">
      <c r="A76" s="67" t="s">
        <v>92</v>
      </c>
      <c r="B76" s="78" t="s">
        <v>46</v>
      </c>
      <c r="C76" s="75" t="s">
        <v>929</v>
      </c>
      <c r="D76" s="74"/>
      <c r="E76" s="75"/>
      <c r="F76" s="75"/>
      <c r="G76" s="75">
        <v>80</v>
      </c>
      <c r="H76" s="75">
        <v>2</v>
      </c>
      <c r="I76" s="75"/>
      <c r="J76" s="75"/>
      <c r="K76" s="75"/>
      <c r="L76" s="75"/>
      <c r="M76" s="75"/>
      <c r="N76" s="75"/>
      <c r="O76" s="75"/>
      <c r="P76" s="75"/>
      <c r="Q76" s="76"/>
    </row>
    <row r="77" spans="1:17" s="29" customFormat="1">
      <c r="A77" s="67" t="s">
        <v>92</v>
      </c>
      <c r="B77" s="28" t="s">
        <v>28</v>
      </c>
      <c r="C77" s="26" t="s">
        <v>844</v>
      </c>
      <c r="D77" s="25"/>
      <c r="E77" s="26"/>
      <c r="F77" s="26"/>
      <c r="G77" s="26"/>
      <c r="H77" s="26">
        <v>43</v>
      </c>
      <c r="I77" s="26"/>
      <c r="J77" s="26"/>
      <c r="K77" s="26"/>
      <c r="L77" s="26"/>
      <c r="M77" s="26"/>
      <c r="N77" s="26"/>
      <c r="O77" s="26"/>
      <c r="P77" s="26"/>
      <c r="Q77" s="27"/>
    </row>
    <row r="78" spans="1:17">
      <c r="A78" s="12" t="s">
        <v>92</v>
      </c>
      <c r="B78" s="13" t="s">
        <v>58</v>
      </c>
      <c r="C78" s="8" t="s">
        <v>93</v>
      </c>
      <c r="D78" s="23"/>
      <c r="E78" s="8"/>
      <c r="F78" s="8"/>
      <c r="G78" s="8"/>
      <c r="H78" s="26"/>
      <c r="I78" s="26"/>
      <c r="J78" s="26"/>
      <c r="K78" s="8"/>
      <c r="L78" s="8"/>
      <c r="M78" s="8"/>
      <c r="N78" s="8"/>
      <c r="O78" s="8"/>
      <c r="P78" s="8"/>
      <c r="Q78" s="20"/>
    </row>
    <row r="79" spans="1:17">
      <c r="A79" s="12" t="s">
        <v>92</v>
      </c>
      <c r="B79" s="13" t="s">
        <v>21</v>
      </c>
      <c r="C79" s="8" t="s">
        <v>94</v>
      </c>
      <c r="D79" s="23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20"/>
    </row>
    <row r="80" spans="1:17">
      <c r="A80" s="9" t="s">
        <v>140</v>
      </c>
      <c r="B80" s="10" t="s">
        <v>15</v>
      </c>
      <c r="C80" s="11" t="s">
        <v>16</v>
      </c>
      <c r="D80" s="10" t="s">
        <v>825</v>
      </c>
      <c r="E80" s="11">
        <f>SUM(E81)</f>
        <v>0</v>
      </c>
      <c r="F80" s="11">
        <f>SUM(F81)</f>
        <v>0</v>
      </c>
      <c r="G80" s="11">
        <f>SUM(G81)</f>
        <v>0</v>
      </c>
      <c r="H80" s="11">
        <f>SUM(H81)</f>
        <v>0</v>
      </c>
      <c r="I80" s="11">
        <f t="shared" ref="I80:P80" si="24">SUM(I81)</f>
        <v>0</v>
      </c>
      <c r="J80" s="11">
        <f t="shared" si="24"/>
        <v>0</v>
      </c>
      <c r="K80" s="11">
        <f t="shared" si="24"/>
        <v>0</v>
      </c>
      <c r="L80" s="11">
        <f t="shared" si="24"/>
        <v>0</v>
      </c>
      <c r="M80" s="11">
        <f t="shared" si="24"/>
        <v>0</v>
      </c>
      <c r="N80" s="11">
        <f t="shared" si="24"/>
        <v>0</v>
      </c>
      <c r="O80" s="11">
        <f t="shared" si="24"/>
        <v>0</v>
      </c>
      <c r="P80" s="11">
        <f t="shared" si="24"/>
        <v>0</v>
      </c>
      <c r="Q80" s="19"/>
    </row>
    <row r="81" spans="1:17">
      <c r="A81" s="12" t="s">
        <v>140</v>
      </c>
      <c r="B81" s="13" t="s">
        <v>18</v>
      </c>
      <c r="C81" s="8" t="s">
        <v>79</v>
      </c>
      <c r="D81" s="23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20"/>
    </row>
    <row r="82" spans="1:17">
      <c r="A82" s="9" t="s">
        <v>921</v>
      </c>
      <c r="B82" s="10" t="s">
        <v>15</v>
      </c>
      <c r="C82" s="11" t="s">
        <v>16</v>
      </c>
      <c r="D82" s="10" t="s">
        <v>825</v>
      </c>
      <c r="E82" s="11">
        <f>SUM(E83)</f>
        <v>0</v>
      </c>
      <c r="F82" s="11">
        <f>SUM(F83)</f>
        <v>0</v>
      </c>
      <c r="G82" s="11">
        <f>SUM(G83)</f>
        <v>0</v>
      </c>
      <c r="H82" s="11">
        <f>SUM(H83)</f>
        <v>0</v>
      </c>
      <c r="I82" s="11">
        <f t="shared" ref="I82:P82" si="25">SUM(I83)</f>
        <v>0</v>
      </c>
      <c r="J82" s="11">
        <f t="shared" si="25"/>
        <v>2</v>
      </c>
      <c r="K82" s="11">
        <f t="shared" si="25"/>
        <v>0</v>
      </c>
      <c r="L82" s="11">
        <f t="shared" si="25"/>
        <v>0</v>
      </c>
      <c r="M82" s="11">
        <f t="shared" si="25"/>
        <v>0</v>
      </c>
      <c r="N82" s="11">
        <f t="shared" si="25"/>
        <v>0</v>
      </c>
      <c r="O82" s="11">
        <f t="shared" si="25"/>
        <v>0</v>
      </c>
      <c r="P82" s="11">
        <f t="shared" si="25"/>
        <v>0</v>
      </c>
      <c r="Q82" s="19"/>
    </row>
    <row r="83" spans="1:17">
      <c r="A83" s="12" t="s">
        <v>921</v>
      </c>
      <c r="B83" s="13" t="s">
        <v>17</v>
      </c>
      <c r="C83" s="8" t="s">
        <v>87</v>
      </c>
      <c r="D83" s="23"/>
      <c r="E83" s="8"/>
      <c r="F83" s="8"/>
      <c r="G83" s="8"/>
      <c r="H83" s="8"/>
      <c r="I83" s="8"/>
      <c r="J83" s="8">
        <v>2</v>
      </c>
      <c r="K83" s="8"/>
      <c r="L83" s="8"/>
      <c r="M83" s="8"/>
      <c r="N83" s="8"/>
      <c r="O83" s="8"/>
      <c r="P83" s="8"/>
      <c r="Q83" s="20"/>
    </row>
    <row r="84" spans="1:17">
      <c r="A84" s="9" t="s">
        <v>95</v>
      </c>
      <c r="B84" s="10" t="s">
        <v>15</v>
      </c>
      <c r="C84" s="11" t="s">
        <v>16</v>
      </c>
      <c r="D84" s="10">
        <v>3</v>
      </c>
      <c r="E84" s="11">
        <f>SUM(E85:E88)</f>
        <v>0</v>
      </c>
      <c r="F84" s="11">
        <f t="shared" ref="F84:P84" si="26">SUM(F85:F88)</f>
        <v>0</v>
      </c>
      <c r="G84" s="11">
        <v>0</v>
      </c>
      <c r="H84" s="11">
        <v>0</v>
      </c>
      <c r="I84" s="11">
        <f t="shared" si="26"/>
        <v>0</v>
      </c>
      <c r="J84" s="11">
        <f t="shared" si="26"/>
        <v>0</v>
      </c>
      <c r="K84" s="11">
        <f t="shared" si="26"/>
        <v>0</v>
      </c>
      <c r="L84" s="11">
        <f t="shared" si="26"/>
        <v>0</v>
      </c>
      <c r="M84" s="11">
        <f t="shared" si="26"/>
        <v>0</v>
      </c>
      <c r="N84" s="11">
        <f t="shared" si="26"/>
        <v>0</v>
      </c>
      <c r="O84" s="11">
        <f t="shared" si="26"/>
        <v>0</v>
      </c>
      <c r="P84" s="11">
        <f t="shared" si="26"/>
        <v>0</v>
      </c>
      <c r="Q84" s="19"/>
    </row>
    <row r="85" spans="1:17" s="77" customFormat="1">
      <c r="A85" s="67" t="s">
        <v>95</v>
      </c>
      <c r="B85" s="78" t="s">
        <v>27</v>
      </c>
      <c r="C85" s="75" t="s">
        <v>916</v>
      </c>
      <c r="D85" s="74"/>
      <c r="E85" s="75"/>
      <c r="F85" s="75"/>
      <c r="G85" s="75">
        <v>45</v>
      </c>
      <c r="H85" s="75"/>
      <c r="I85" s="75"/>
      <c r="J85" s="75"/>
      <c r="K85" s="75"/>
      <c r="L85" s="75"/>
      <c r="M85" s="75"/>
      <c r="N85" s="75"/>
      <c r="O85" s="75"/>
      <c r="P85" s="75"/>
      <c r="Q85" s="76"/>
    </row>
    <row r="86" spans="1:17" s="77" customFormat="1">
      <c r="A86" s="67" t="s">
        <v>95</v>
      </c>
      <c r="B86" s="78" t="s">
        <v>46</v>
      </c>
      <c r="C86" s="75" t="s">
        <v>141</v>
      </c>
      <c r="D86" s="74"/>
      <c r="E86" s="75"/>
      <c r="F86" s="75"/>
      <c r="G86" s="75">
        <v>24</v>
      </c>
      <c r="H86" s="75"/>
      <c r="I86" s="75"/>
      <c r="J86" s="75"/>
      <c r="K86" s="75"/>
      <c r="L86" s="75"/>
      <c r="M86" s="75"/>
      <c r="N86" s="75"/>
      <c r="O86" s="75"/>
      <c r="P86" s="75"/>
      <c r="Q86" s="76"/>
    </row>
    <row r="87" spans="1:17" s="29" customFormat="1">
      <c r="A87" s="67" t="s">
        <v>95</v>
      </c>
      <c r="B87" s="28" t="s">
        <v>28</v>
      </c>
      <c r="C87" s="26" t="s">
        <v>812</v>
      </c>
      <c r="D87" s="25"/>
      <c r="E87" s="26"/>
      <c r="F87" s="26"/>
      <c r="G87" s="26"/>
      <c r="H87" s="26">
        <v>1</v>
      </c>
      <c r="I87" s="26"/>
      <c r="J87" s="26"/>
      <c r="K87" s="26"/>
      <c r="L87" s="26"/>
      <c r="M87" s="26"/>
      <c r="N87" s="26"/>
      <c r="O87" s="26"/>
      <c r="P87" s="26"/>
      <c r="Q87" s="27"/>
    </row>
    <row r="88" spans="1:17">
      <c r="A88" s="12" t="s">
        <v>95</v>
      </c>
      <c r="B88" s="13" t="s">
        <v>18</v>
      </c>
      <c r="C88" s="8" t="s">
        <v>96</v>
      </c>
      <c r="D88" s="23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20"/>
    </row>
    <row r="89" spans="1:17">
      <c r="A89" s="9" t="s">
        <v>138</v>
      </c>
      <c r="B89" s="10" t="s">
        <v>15</v>
      </c>
      <c r="C89" s="11" t="s">
        <v>16</v>
      </c>
      <c r="D89" s="10" t="s">
        <v>825</v>
      </c>
      <c r="E89" s="11">
        <f>SUM(E90)</f>
        <v>0</v>
      </c>
      <c r="F89" s="11">
        <f>SUM(F90)</f>
        <v>0</v>
      </c>
      <c r="G89" s="11">
        <f>SUM(G90)</f>
        <v>0</v>
      </c>
      <c r="H89" s="11">
        <f>SUM(H90)</f>
        <v>4</v>
      </c>
      <c r="I89" s="11">
        <f t="shared" ref="I89:P91" si="27">SUM(I90)</f>
        <v>3</v>
      </c>
      <c r="J89" s="11">
        <f t="shared" si="27"/>
        <v>1</v>
      </c>
      <c r="K89" s="11">
        <f t="shared" si="27"/>
        <v>0</v>
      </c>
      <c r="L89" s="11">
        <f t="shared" si="27"/>
        <v>0</v>
      </c>
      <c r="M89" s="11">
        <f t="shared" si="27"/>
        <v>0</v>
      </c>
      <c r="N89" s="11">
        <f t="shared" si="27"/>
        <v>0</v>
      </c>
      <c r="O89" s="11">
        <f t="shared" si="27"/>
        <v>0</v>
      </c>
      <c r="P89" s="11">
        <f t="shared" si="27"/>
        <v>0</v>
      </c>
      <c r="Q89" s="19"/>
    </row>
    <row r="90" spans="1:17">
      <c r="A90" s="12" t="s">
        <v>138</v>
      </c>
      <c r="B90" s="13" t="s">
        <v>18</v>
      </c>
      <c r="C90" s="8" t="s">
        <v>139</v>
      </c>
      <c r="D90" s="23"/>
      <c r="E90" s="8"/>
      <c r="F90" s="8"/>
      <c r="G90" s="8"/>
      <c r="H90" s="8">
        <v>4</v>
      </c>
      <c r="I90" s="8">
        <v>3</v>
      </c>
      <c r="J90" s="8">
        <v>1</v>
      </c>
      <c r="K90" s="8"/>
      <c r="L90" s="8"/>
      <c r="M90" s="8"/>
      <c r="N90" s="8"/>
      <c r="O90" s="8"/>
      <c r="P90" s="8"/>
      <c r="Q90" s="20"/>
    </row>
    <row r="91" spans="1:17">
      <c r="A91" s="9" t="s">
        <v>910</v>
      </c>
      <c r="B91" s="10" t="s">
        <v>15</v>
      </c>
      <c r="C91" s="11" t="s">
        <v>16</v>
      </c>
      <c r="D91" s="10" t="s">
        <v>825</v>
      </c>
      <c r="E91" s="11">
        <f>SUM(E92)</f>
        <v>0</v>
      </c>
      <c r="F91" s="11">
        <f>SUM(F92)</f>
        <v>0</v>
      </c>
      <c r="G91" s="11">
        <f>SUM(G92)</f>
        <v>8</v>
      </c>
      <c r="H91" s="11">
        <f>SUM(H92)</f>
        <v>0</v>
      </c>
      <c r="I91" s="11">
        <f t="shared" si="27"/>
        <v>0</v>
      </c>
      <c r="J91" s="11">
        <f t="shared" si="27"/>
        <v>0</v>
      </c>
      <c r="K91" s="11">
        <f t="shared" si="27"/>
        <v>0</v>
      </c>
      <c r="L91" s="11">
        <f t="shared" si="27"/>
        <v>0</v>
      </c>
      <c r="M91" s="11">
        <f t="shared" si="27"/>
        <v>0</v>
      </c>
      <c r="N91" s="11">
        <f t="shared" si="27"/>
        <v>0</v>
      </c>
      <c r="O91" s="11">
        <f t="shared" si="27"/>
        <v>0</v>
      </c>
      <c r="P91" s="11">
        <f t="shared" si="27"/>
        <v>0</v>
      </c>
      <c r="Q91" s="19"/>
    </row>
    <row r="92" spans="1:17">
      <c r="A92" s="12" t="s">
        <v>910</v>
      </c>
      <c r="B92" s="13" t="s">
        <v>28</v>
      </c>
      <c r="C92" s="8" t="s">
        <v>142</v>
      </c>
      <c r="D92" s="23"/>
      <c r="E92" s="8"/>
      <c r="F92" s="8"/>
      <c r="G92" s="8">
        <v>8</v>
      </c>
      <c r="H92" s="8"/>
      <c r="I92" s="8"/>
      <c r="J92" s="8"/>
      <c r="K92" s="8"/>
      <c r="L92" s="8"/>
      <c r="M92" s="8"/>
      <c r="N92" s="8"/>
      <c r="O92" s="8"/>
      <c r="P92" s="8"/>
      <c r="Q92" s="20"/>
    </row>
    <row r="93" spans="1:17">
      <c r="A93" s="9" t="s">
        <v>97</v>
      </c>
      <c r="B93" s="10" t="s">
        <v>15</v>
      </c>
      <c r="C93" s="11" t="s">
        <v>16</v>
      </c>
      <c r="D93" s="10">
        <v>2</v>
      </c>
      <c r="E93" s="11">
        <f t="shared" ref="E93:P93" si="28">SUM(E94:E95)</f>
        <v>0</v>
      </c>
      <c r="F93" s="11">
        <f t="shared" si="28"/>
        <v>0</v>
      </c>
      <c r="G93" s="11">
        <f t="shared" si="28"/>
        <v>0</v>
      </c>
      <c r="H93" s="11">
        <f t="shared" si="28"/>
        <v>0</v>
      </c>
      <c r="I93" s="11">
        <f t="shared" si="28"/>
        <v>0</v>
      </c>
      <c r="J93" s="11">
        <f t="shared" si="28"/>
        <v>0</v>
      </c>
      <c r="K93" s="11">
        <f t="shared" si="28"/>
        <v>0</v>
      </c>
      <c r="L93" s="11">
        <f t="shared" si="28"/>
        <v>0</v>
      </c>
      <c r="M93" s="11">
        <f t="shared" si="28"/>
        <v>0</v>
      </c>
      <c r="N93" s="11">
        <f t="shared" si="28"/>
        <v>0</v>
      </c>
      <c r="O93" s="11">
        <f t="shared" si="28"/>
        <v>0</v>
      </c>
      <c r="P93" s="11">
        <f t="shared" si="28"/>
        <v>0</v>
      </c>
      <c r="Q93" s="19"/>
    </row>
    <row r="94" spans="1:17">
      <c r="A94" s="12" t="s">
        <v>97</v>
      </c>
      <c r="B94" s="13" t="s">
        <v>60</v>
      </c>
      <c r="C94" s="8" t="s">
        <v>98</v>
      </c>
      <c r="D94" s="23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20"/>
    </row>
    <row r="95" spans="1:17">
      <c r="A95" s="12" t="s">
        <v>97</v>
      </c>
      <c r="B95" s="13" t="s">
        <v>563</v>
      </c>
      <c r="C95" s="8" t="s">
        <v>779</v>
      </c>
      <c r="D95" s="23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20"/>
    </row>
    <row r="96" spans="1:17">
      <c r="A96" s="9" t="s">
        <v>905</v>
      </c>
      <c r="B96" s="10" t="s">
        <v>15</v>
      </c>
      <c r="C96" s="11" t="s">
        <v>16</v>
      </c>
      <c r="D96" s="10" t="s">
        <v>825</v>
      </c>
      <c r="E96" s="11">
        <f>SUM(E97)</f>
        <v>0</v>
      </c>
      <c r="F96" s="11">
        <f t="shared" ref="F96:P96" si="29">SUM(F97)</f>
        <v>0</v>
      </c>
      <c r="G96" s="11">
        <f t="shared" si="29"/>
        <v>11</v>
      </c>
      <c r="H96" s="11">
        <f t="shared" si="29"/>
        <v>0</v>
      </c>
      <c r="I96" s="11">
        <f t="shared" si="29"/>
        <v>0</v>
      </c>
      <c r="J96" s="11">
        <f t="shared" si="29"/>
        <v>0</v>
      </c>
      <c r="K96" s="11">
        <f t="shared" si="29"/>
        <v>0</v>
      </c>
      <c r="L96" s="11">
        <f t="shared" si="29"/>
        <v>0</v>
      </c>
      <c r="M96" s="11">
        <f t="shared" si="29"/>
        <v>0</v>
      </c>
      <c r="N96" s="11">
        <f t="shared" si="29"/>
        <v>0</v>
      </c>
      <c r="O96" s="11">
        <f t="shared" si="29"/>
        <v>0</v>
      </c>
      <c r="P96" s="11">
        <f t="shared" si="29"/>
        <v>0</v>
      </c>
      <c r="Q96" s="19"/>
    </row>
    <row r="97" spans="1:17">
      <c r="A97" s="12" t="s">
        <v>905</v>
      </c>
      <c r="B97" s="13" t="s">
        <v>17</v>
      </c>
      <c r="C97" s="8" t="s">
        <v>906</v>
      </c>
      <c r="D97" s="23"/>
      <c r="E97" s="8"/>
      <c r="F97" s="8"/>
      <c r="G97" s="8">
        <v>11</v>
      </c>
      <c r="H97" s="8"/>
      <c r="I97" s="8"/>
      <c r="J97" s="8"/>
      <c r="K97" s="8"/>
      <c r="L97" s="8"/>
      <c r="M97" s="8"/>
      <c r="N97" s="8"/>
      <c r="O97" s="8"/>
      <c r="P97" s="8"/>
      <c r="Q97" s="20"/>
    </row>
    <row r="98" spans="1:17">
      <c r="A98" s="9" t="s">
        <v>99</v>
      </c>
      <c r="B98" s="10" t="s">
        <v>15</v>
      </c>
      <c r="C98" s="11" t="s">
        <v>16</v>
      </c>
      <c r="D98" s="10">
        <v>2</v>
      </c>
      <c r="E98" s="11">
        <f>SUM(E99:E103)</f>
        <v>0</v>
      </c>
      <c r="F98" s="11">
        <f t="shared" ref="F98:P98" si="30">SUM(F99:F103)</f>
        <v>0</v>
      </c>
      <c r="G98" s="11">
        <f t="shared" si="30"/>
        <v>0</v>
      </c>
      <c r="H98" s="11">
        <f t="shared" si="30"/>
        <v>12</v>
      </c>
      <c r="I98" s="11">
        <f t="shared" si="30"/>
        <v>0</v>
      </c>
      <c r="J98" s="11">
        <f t="shared" si="30"/>
        <v>10</v>
      </c>
      <c r="K98" s="11">
        <f t="shared" si="30"/>
        <v>4</v>
      </c>
      <c r="L98" s="11">
        <f t="shared" si="30"/>
        <v>9</v>
      </c>
      <c r="M98" s="11">
        <f t="shared" si="30"/>
        <v>2</v>
      </c>
      <c r="N98" s="11">
        <f t="shared" si="30"/>
        <v>0</v>
      </c>
      <c r="O98" s="11">
        <f t="shared" si="30"/>
        <v>0</v>
      </c>
      <c r="P98" s="11">
        <f t="shared" si="30"/>
        <v>0</v>
      </c>
      <c r="Q98" s="19"/>
    </row>
    <row r="99" spans="1:17" s="77" customFormat="1">
      <c r="A99" s="12" t="s">
        <v>99</v>
      </c>
      <c r="B99" s="78" t="s">
        <v>27</v>
      </c>
      <c r="C99" s="75" t="s">
        <v>932</v>
      </c>
      <c r="D99" s="74"/>
      <c r="E99" s="75"/>
      <c r="F99" s="75"/>
      <c r="G99" s="75"/>
      <c r="H99" s="75">
        <v>10</v>
      </c>
      <c r="I99" s="75"/>
      <c r="J99" s="75"/>
      <c r="K99" s="75"/>
      <c r="L99" s="75"/>
      <c r="M99" s="75"/>
      <c r="N99" s="75"/>
      <c r="O99" s="75"/>
      <c r="P99" s="75"/>
      <c r="Q99" s="76"/>
    </row>
    <row r="100" spans="1:17" s="29" customFormat="1">
      <c r="A100" s="12" t="s">
        <v>99</v>
      </c>
      <c r="B100" s="28" t="s">
        <v>46</v>
      </c>
      <c r="C100" s="26" t="s">
        <v>831</v>
      </c>
      <c r="D100" s="25"/>
      <c r="E100" s="26"/>
      <c r="F100" s="26"/>
      <c r="G100" s="26"/>
      <c r="H100" s="26">
        <v>2</v>
      </c>
      <c r="I100" s="26"/>
      <c r="J100" s="26">
        <v>6</v>
      </c>
      <c r="K100" s="26">
        <v>1</v>
      </c>
      <c r="L100" s="26"/>
      <c r="M100" s="26"/>
      <c r="N100" s="26"/>
      <c r="O100" s="26"/>
      <c r="P100" s="26"/>
      <c r="Q100" s="27"/>
    </row>
    <row r="101" spans="1:17">
      <c r="A101" s="12" t="s">
        <v>99</v>
      </c>
      <c r="B101" s="13" t="s">
        <v>28</v>
      </c>
      <c r="C101" s="8" t="s">
        <v>73</v>
      </c>
      <c r="D101" s="23"/>
      <c r="E101" s="8"/>
      <c r="F101" s="8"/>
      <c r="G101" s="8"/>
      <c r="H101" s="8"/>
      <c r="I101" s="8"/>
      <c r="J101" s="8">
        <v>4</v>
      </c>
      <c r="K101" s="8">
        <v>3</v>
      </c>
      <c r="L101" s="8">
        <v>9</v>
      </c>
      <c r="M101" s="8">
        <v>2</v>
      </c>
      <c r="N101" s="8"/>
      <c r="O101" s="8"/>
      <c r="P101" s="8"/>
      <c r="Q101" s="20"/>
    </row>
    <row r="102" spans="1:17">
      <c r="A102" s="12" t="s">
        <v>99</v>
      </c>
      <c r="B102" s="13" t="s">
        <v>845</v>
      </c>
      <c r="C102" s="8" t="s">
        <v>100</v>
      </c>
      <c r="D102" s="23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20"/>
    </row>
    <row r="103" spans="1:17">
      <c r="A103" s="12" t="s">
        <v>99</v>
      </c>
      <c r="B103" s="13" t="s">
        <v>58</v>
      </c>
      <c r="C103" s="8" t="s">
        <v>101</v>
      </c>
      <c r="D103" s="23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20" t="s">
        <v>841</v>
      </c>
    </row>
    <row r="104" spans="1:17">
      <c r="A104" s="9" t="s">
        <v>813</v>
      </c>
      <c r="B104" s="10" t="s">
        <v>15</v>
      </c>
      <c r="C104" s="11" t="s">
        <v>16</v>
      </c>
      <c r="D104" s="10">
        <v>3</v>
      </c>
      <c r="E104" s="11">
        <f>SUM(E105)</f>
        <v>0</v>
      </c>
      <c r="F104" s="11">
        <f t="shared" ref="F104:P104" si="31">SUM(F105)</f>
        <v>0</v>
      </c>
      <c r="G104" s="11">
        <f t="shared" si="31"/>
        <v>0</v>
      </c>
      <c r="H104" s="11">
        <f t="shared" si="31"/>
        <v>0</v>
      </c>
      <c r="I104" s="11">
        <f t="shared" si="31"/>
        <v>0</v>
      </c>
      <c r="J104" s="11">
        <f t="shared" si="31"/>
        <v>0</v>
      </c>
      <c r="K104" s="11">
        <f t="shared" si="31"/>
        <v>0</v>
      </c>
      <c r="L104" s="11">
        <f t="shared" si="31"/>
        <v>0</v>
      </c>
      <c r="M104" s="11">
        <f t="shared" si="31"/>
        <v>0</v>
      </c>
      <c r="N104" s="11">
        <f t="shared" si="31"/>
        <v>0</v>
      </c>
      <c r="O104" s="11">
        <f t="shared" si="31"/>
        <v>0</v>
      </c>
      <c r="P104" s="11">
        <f t="shared" si="31"/>
        <v>0</v>
      </c>
      <c r="Q104" s="19"/>
    </row>
    <row r="105" spans="1:17">
      <c r="A105" s="12" t="s">
        <v>813</v>
      </c>
      <c r="B105" s="13" t="s">
        <v>28</v>
      </c>
      <c r="C105" s="8" t="s">
        <v>812</v>
      </c>
      <c r="D105" s="23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20"/>
    </row>
    <row r="106" spans="1:17">
      <c r="A106" s="12" t="s">
        <v>813</v>
      </c>
      <c r="B106" s="13" t="s">
        <v>17</v>
      </c>
      <c r="C106" s="8" t="s">
        <v>96</v>
      </c>
      <c r="D106" s="23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20"/>
    </row>
    <row r="107" spans="1:17">
      <c r="A107" s="9" t="s">
        <v>814</v>
      </c>
      <c r="B107" s="10" t="s">
        <v>15</v>
      </c>
      <c r="C107" s="11" t="s">
        <v>16</v>
      </c>
      <c r="D107" s="10">
        <v>3</v>
      </c>
      <c r="E107" s="11">
        <f>SUM(E108)</f>
        <v>0</v>
      </c>
      <c r="F107" s="11">
        <f>SUM(F108)</f>
        <v>0</v>
      </c>
      <c r="G107" s="11">
        <f>SUM(G108)</f>
        <v>0</v>
      </c>
      <c r="H107" s="11">
        <f>SUM(H108)</f>
        <v>0</v>
      </c>
      <c r="I107" s="11">
        <f t="shared" ref="I107:P109" si="32">SUM(I108)</f>
        <v>1</v>
      </c>
      <c r="J107" s="11">
        <f t="shared" si="32"/>
        <v>1</v>
      </c>
      <c r="K107" s="11">
        <f t="shared" si="32"/>
        <v>0</v>
      </c>
      <c r="L107" s="11">
        <f t="shared" si="32"/>
        <v>0</v>
      </c>
      <c r="M107" s="11">
        <f t="shared" si="32"/>
        <v>0</v>
      </c>
      <c r="N107" s="11">
        <f t="shared" si="32"/>
        <v>0</v>
      </c>
      <c r="O107" s="11">
        <f t="shared" si="32"/>
        <v>0</v>
      </c>
      <c r="P107" s="11">
        <f t="shared" si="32"/>
        <v>0</v>
      </c>
      <c r="Q107" s="19"/>
    </row>
    <row r="108" spans="1:17">
      <c r="A108" s="12" t="s">
        <v>815</v>
      </c>
      <c r="B108" s="13" t="s">
        <v>17</v>
      </c>
      <c r="C108" s="8" t="s">
        <v>85</v>
      </c>
      <c r="D108" s="23"/>
      <c r="E108" s="8"/>
      <c r="F108" s="8"/>
      <c r="G108" s="8"/>
      <c r="H108" s="8"/>
      <c r="I108" s="8">
        <v>1</v>
      </c>
      <c r="J108" s="8">
        <v>1</v>
      </c>
      <c r="K108" s="8"/>
      <c r="L108" s="8"/>
      <c r="M108" s="8"/>
      <c r="N108" s="8"/>
      <c r="O108" s="8"/>
      <c r="P108" s="8"/>
      <c r="Q108" s="20"/>
    </row>
    <row r="109" spans="1:17">
      <c r="A109" s="9" t="s">
        <v>913</v>
      </c>
      <c r="B109" s="10" t="s">
        <v>15</v>
      </c>
      <c r="C109" s="11" t="s">
        <v>16</v>
      </c>
      <c r="D109" s="10" t="s">
        <v>825</v>
      </c>
      <c r="E109" s="11">
        <f>SUM(E110)</f>
        <v>0</v>
      </c>
      <c r="F109" s="11">
        <f>SUM(F110)</f>
        <v>0</v>
      </c>
      <c r="G109" s="11">
        <f>SUM(G110)</f>
        <v>1</v>
      </c>
      <c r="H109" s="11">
        <f>SUM(H110)</f>
        <v>0</v>
      </c>
      <c r="I109" s="11">
        <f t="shared" si="32"/>
        <v>0</v>
      </c>
      <c r="J109" s="11">
        <f t="shared" si="32"/>
        <v>0</v>
      </c>
      <c r="K109" s="11">
        <f t="shared" si="32"/>
        <v>0</v>
      </c>
      <c r="L109" s="11">
        <f t="shared" si="32"/>
        <v>0</v>
      </c>
      <c r="M109" s="11">
        <f t="shared" si="32"/>
        <v>0</v>
      </c>
      <c r="N109" s="11">
        <f t="shared" si="32"/>
        <v>0</v>
      </c>
      <c r="O109" s="11">
        <f t="shared" si="32"/>
        <v>0</v>
      </c>
      <c r="P109" s="11">
        <f t="shared" si="32"/>
        <v>0</v>
      </c>
      <c r="Q109" s="19"/>
    </row>
    <row r="110" spans="1:17">
      <c r="A110" s="12" t="s">
        <v>913</v>
      </c>
      <c r="B110" s="13" t="s">
        <v>17</v>
      </c>
      <c r="C110" s="8" t="s">
        <v>914</v>
      </c>
      <c r="D110" s="23"/>
      <c r="E110" s="8"/>
      <c r="F110" s="8"/>
      <c r="G110" s="8">
        <v>1</v>
      </c>
      <c r="H110" s="8"/>
      <c r="I110" s="8"/>
      <c r="J110" s="8"/>
      <c r="K110" s="8"/>
      <c r="L110" s="8"/>
      <c r="M110" s="8"/>
      <c r="N110" s="8"/>
      <c r="O110" s="8"/>
      <c r="P110" s="8"/>
      <c r="Q110" s="20"/>
    </row>
    <row r="111" spans="1:17">
      <c r="A111" s="9" t="s">
        <v>102</v>
      </c>
      <c r="B111" s="10" t="s">
        <v>15</v>
      </c>
      <c r="C111" s="11" t="s">
        <v>16</v>
      </c>
      <c r="D111" s="10">
        <v>3</v>
      </c>
      <c r="E111" s="11">
        <f>SUM(E112:E116)</f>
        <v>0</v>
      </c>
      <c r="F111" s="11">
        <f t="shared" ref="F111:P111" si="33">SUM(F112:F116)</f>
        <v>0</v>
      </c>
      <c r="G111" s="11">
        <f t="shared" si="33"/>
        <v>22</v>
      </c>
      <c r="H111" s="11">
        <f t="shared" si="33"/>
        <v>0</v>
      </c>
      <c r="I111" s="11">
        <f t="shared" si="33"/>
        <v>0</v>
      </c>
      <c r="J111" s="11">
        <f t="shared" si="33"/>
        <v>0</v>
      </c>
      <c r="K111" s="11">
        <f t="shared" si="33"/>
        <v>0</v>
      </c>
      <c r="L111" s="11">
        <f t="shared" si="33"/>
        <v>0</v>
      </c>
      <c r="M111" s="11">
        <f t="shared" si="33"/>
        <v>1</v>
      </c>
      <c r="N111" s="11">
        <f t="shared" si="33"/>
        <v>0</v>
      </c>
      <c r="O111" s="11">
        <f t="shared" si="33"/>
        <v>0</v>
      </c>
      <c r="P111" s="11">
        <f t="shared" si="33"/>
        <v>0</v>
      </c>
      <c r="Q111" s="19"/>
    </row>
    <row r="112" spans="1:17" s="77" customFormat="1">
      <c r="A112" s="12" t="s">
        <v>102</v>
      </c>
      <c r="B112" s="74">
        <v>16</v>
      </c>
      <c r="C112" s="75" t="s">
        <v>914</v>
      </c>
      <c r="D112" s="74"/>
      <c r="E112" s="75"/>
      <c r="F112" s="75"/>
      <c r="G112" s="75">
        <v>22</v>
      </c>
      <c r="H112" s="75"/>
      <c r="I112" s="75"/>
      <c r="J112" s="75"/>
      <c r="K112" s="75"/>
      <c r="L112" s="75"/>
      <c r="M112" s="75"/>
      <c r="N112" s="75"/>
      <c r="O112" s="75"/>
      <c r="P112" s="75"/>
      <c r="Q112" s="76"/>
    </row>
    <row r="113" spans="1:17" s="29" customFormat="1">
      <c r="A113" s="12" t="s">
        <v>102</v>
      </c>
      <c r="B113" s="28" t="s">
        <v>28</v>
      </c>
      <c r="C113" s="26" t="s">
        <v>818</v>
      </c>
      <c r="D113" s="25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7"/>
    </row>
    <row r="114" spans="1:17">
      <c r="A114" s="12" t="s">
        <v>102</v>
      </c>
      <c r="B114" s="13" t="s">
        <v>17</v>
      </c>
      <c r="C114" s="8" t="s">
        <v>87</v>
      </c>
      <c r="D114" s="23"/>
      <c r="E114" s="8"/>
      <c r="F114" s="8"/>
      <c r="G114" s="8"/>
      <c r="H114" s="26"/>
      <c r="I114" s="26"/>
      <c r="J114" s="26"/>
      <c r="K114" s="8"/>
      <c r="L114" s="8"/>
      <c r="M114" s="8"/>
      <c r="N114" s="8"/>
      <c r="O114" s="8"/>
      <c r="P114" s="8"/>
      <c r="Q114" s="20"/>
    </row>
    <row r="115" spans="1:17">
      <c r="A115" s="12" t="s">
        <v>102</v>
      </c>
      <c r="B115" s="13" t="s">
        <v>18</v>
      </c>
      <c r="C115" s="8" t="s">
        <v>79</v>
      </c>
      <c r="D115" s="23"/>
      <c r="E115" s="8"/>
      <c r="F115" s="8"/>
      <c r="G115" s="8"/>
      <c r="H115" s="26"/>
      <c r="I115" s="26"/>
      <c r="J115" s="26"/>
      <c r="K115" s="8"/>
      <c r="L115" s="8"/>
      <c r="M115" s="8">
        <v>1</v>
      </c>
      <c r="N115" s="8"/>
      <c r="O115" s="8"/>
      <c r="P115" s="8"/>
      <c r="Q115" s="20"/>
    </row>
    <row r="116" spans="1:17">
      <c r="A116" s="12" t="s">
        <v>102</v>
      </c>
      <c r="B116" s="13" t="s">
        <v>64</v>
      </c>
      <c r="C116" s="8" t="s">
        <v>560</v>
      </c>
      <c r="D116" s="23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20"/>
    </row>
    <row r="117" spans="1:17">
      <c r="A117" s="9" t="s">
        <v>925</v>
      </c>
      <c r="B117" s="10" t="s">
        <v>15</v>
      </c>
      <c r="C117" s="11" t="s">
        <v>16</v>
      </c>
      <c r="D117" s="10" t="s">
        <v>825</v>
      </c>
      <c r="E117" s="11">
        <f>SUM(E118)</f>
        <v>0</v>
      </c>
      <c r="F117" s="11">
        <f t="shared" ref="F117:P117" si="34">SUM(F118)</f>
        <v>0</v>
      </c>
      <c r="G117" s="11">
        <f t="shared" si="34"/>
        <v>1</v>
      </c>
      <c r="H117" s="11">
        <f t="shared" si="34"/>
        <v>0</v>
      </c>
      <c r="I117" s="11">
        <f t="shared" si="34"/>
        <v>0</v>
      </c>
      <c r="J117" s="11">
        <f t="shared" si="34"/>
        <v>0</v>
      </c>
      <c r="K117" s="11">
        <f t="shared" si="34"/>
        <v>0</v>
      </c>
      <c r="L117" s="11">
        <f t="shared" si="34"/>
        <v>0</v>
      </c>
      <c r="M117" s="11">
        <f t="shared" si="34"/>
        <v>0</v>
      </c>
      <c r="N117" s="11">
        <f t="shared" si="34"/>
        <v>0</v>
      </c>
      <c r="O117" s="11">
        <f t="shared" si="34"/>
        <v>0</v>
      </c>
      <c r="P117" s="11">
        <f t="shared" si="34"/>
        <v>0</v>
      </c>
      <c r="Q117" s="19"/>
    </row>
    <row r="118" spans="1:17" s="77" customFormat="1">
      <c r="A118" s="12" t="s">
        <v>925</v>
      </c>
      <c r="B118" s="74">
        <v>16</v>
      </c>
      <c r="C118" s="75" t="s">
        <v>914</v>
      </c>
      <c r="D118" s="74"/>
      <c r="E118" s="75"/>
      <c r="F118" s="75"/>
      <c r="G118" s="75">
        <v>1</v>
      </c>
      <c r="H118" s="75"/>
      <c r="I118" s="75"/>
      <c r="J118" s="75"/>
      <c r="K118" s="75"/>
      <c r="L118" s="75"/>
      <c r="M118" s="75"/>
      <c r="N118" s="75"/>
      <c r="O118" s="75"/>
      <c r="P118" s="75"/>
      <c r="Q118" s="76"/>
    </row>
    <row r="119" spans="1:17">
      <c r="A119" s="9" t="s">
        <v>135</v>
      </c>
      <c r="B119" s="10" t="s">
        <v>15</v>
      </c>
      <c r="C119" s="11" t="s">
        <v>16</v>
      </c>
      <c r="D119" s="10">
        <v>3</v>
      </c>
      <c r="E119" s="11">
        <f t="shared" ref="E119:P119" si="35">SUM(E120:E123)</f>
        <v>0</v>
      </c>
      <c r="F119" s="11">
        <f t="shared" si="35"/>
        <v>0</v>
      </c>
      <c r="G119" s="11">
        <f t="shared" si="35"/>
        <v>34</v>
      </c>
      <c r="H119" s="11">
        <f t="shared" si="35"/>
        <v>0</v>
      </c>
      <c r="I119" s="11">
        <f t="shared" si="35"/>
        <v>3</v>
      </c>
      <c r="J119" s="11">
        <f t="shared" si="35"/>
        <v>1</v>
      </c>
      <c r="K119" s="11">
        <f t="shared" si="35"/>
        <v>1</v>
      </c>
      <c r="L119" s="11">
        <f t="shared" si="35"/>
        <v>0</v>
      </c>
      <c r="M119" s="11">
        <f t="shared" si="35"/>
        <v>0</v>
      </c>
      <c r="N119" s="11">
        <f t="shared" si="35"/>
        <v>0</v>
      </c>
      <c r="O119" s="11">
        <f t="shared" si="35"/>
        <v>0</v>
      </c>
      <c r="P119" s="11">
        <f t="shared" si="35"/>
        <v>0</v>
      </c>
      <c r="Q119" s="19"/>
    </row>
    <row r="120" spans="1:17" s="29" customFormat="1">
      <c r="A120" s="12" t="s">
        <v>135</v>
      </c>
      <c r="B120" s="28" t="s">
        <v>27</v>
      </c>
      <c r="C120" s="26" t="s">
        <v>89</v>
      </c>
      <c r="D120" s="25"/>
      <c r="E120" s="26"/>
      <c r="F120" s="26"/>
      <c r="G120" s="26">
        <v>34</v>
      </c>
      <c r="H120" s="26"/>
      <c r="I120" s="26"/>
      <c r="J120" s="26"/>
      <c r="K120" s="26"/>
      <c r="L120" s="26"/>
      <c r="M120" s="26"/>
      <c r="N120" s="26"/>
      <c r="O120" s="26"/>
      <c r="P120" s="26"/>
      <c r="Q120" s="27"/>
    </row>
    <row r="121" spans="1:17">
      <c r="A121" s="12" t="s">
        <v>135</v>
      </c>
      <c r="B121" s="28" t="s">
        <v>28</v>
      </c>
      <c r="C121" s="26" t="s">
        <v>141</v>
      </c>
      <c r="D121" s="25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7"/>
    </row>
    <row r="122" spans="1:17">
      <c r="A122" s="12" t="s">
        <v>135</v>
      </c>
      <c r="B122" s="13" t="s">
        <v>17</v>
      </c>
      <c r="C122" s="8" t="s">
        <v>87</v>
      </c>
      <c r="D122" s="23"/>
      <c r="E122" s="8"/>
      <c r="F122" s="8"/>
      <c r="G122" s="8"/>
      <c r="H122" s="26"/>
      <c r="I122" s="26">
        <v>3</v>
      </c>
      <c r="J122" s="26">
        <v>1</v>
      </c>
      <c r="K122" s="8">
        <v>1</v>
      </c>
      <c r="L122" s="8"/>
      <c r="M122" s="8"/>
      <c r="N122" s="8"/>
      <c r="O122" s="8"/>
      <c r="P122" s="8"/>
      <c r="Q122" s="20"/>
    </row>
    <row r="123" spans="1:17">
      <c r="A123" s="12" t="s">
        <v>135</v>
      </c>
      <c r="B123" s="13" t="s">
        <v>18</v>
      </c>
      <c r="C123" s="8" t="s">
        <v>787</v>
      </c>
      <c r="D123" s="23"/>
      <c r="E123" s="8"/>
      <c r="F123" s="8"/>
      <c r="G123" s="8"/>
      <c r="H123" s="26"/>
      <c r="I123" s="26"/>
      <c r="J123" s="26"/>
      <c r="K123" s="8"/>
      <c r="L123" s="8"/>
      <c r="M123" s="8"/>
      <c r="N123" s="8"/>
      <c r="O123" s="8"/>
      <c r="P123" s="8"/>
      <c r="Q123" s="20"/>
    </row>
    <row r="124" spans="1:17">
      <c r="A124" s="9" t="s">
        <v>103</v>
      </c>
      <c r="B124" s="10" t="s">
        <v>15</v>
      </c>
      <c r="C124" s="11" t="s">
        <v>16</v>
      </c>
      <c r="D124" s="10">
        <v>2</v>
      </c>
      <c r="E124" s="11">
        <f>SUM(E125:E126)</f>
        <v>0</v>
      </c>
      <c r="F124" s="11">
        <f t="shared" ref="F124:P124" si="36">SUM(F125:F126)</f>
        <v>0</v>
      </c>
      <c r="G124" s="11">
        <f t="shared" si="36"/>
        <v>0</v>
      </c>
      <c r="H124" s="11">
        <f t="shared" si="36"/>
        <v>9</v>
      </c>
      <c r="I124" s="11">
        <f t="shared" si="36"/>
        <v>0</v>
      </c>
      <c r="J124" s="11">
        <f t="shared" si="36"/>
        <v>8</v>
      </c>
      <c r="K124" s="11">
        <f t="shared" si="36"/>
        <v>1</v>
      </c>
      <c r="L124" s="11">
        <f t="shared" si="36"/>
        <v>0</v>
      </c>
      <c r="M124" s="11">
        <f t="shared" si="36"/>
        <v>0</v>
      </c>
      <c r="N124" s="11">
        <f t="shared" si="36"/>
        <v>0</v>
      </c>
      <c r="O124" s="11">
        <f t="shared" si="36"/>
        <v>0</v>
      </c>
      <c r="P124" s="11">
        <f t="shared" si="36"/>
        <v>0</v>
      </c>
      <c r="Q124" s="19"/>
    </row>
    <row r="125" spans="1:17">
      <c r="A125" s="12" t="s">
        <v>103</v>
      </c>
      <c r="B125" s="13" t="s">
        <v>28</v>
      </c>
      <c r="C125" s="8" t="s">
        <v>831</v>
      </c>
      <c r="D125" s="23"/>
      <c r="E125" s="8"/>
      <c r="F125" s="8"/>
      <c r="G125" s="8"/>
      <c r="H125" s="8">
        <v>9</v>
      </c>
      <c r="I125" s="8"/>
      <c r="J125" s="8">
        <v>8</v>
      </c>
      <c r="K125" s="8">
        <v>1</v>
      </c>
      <c r="L125" s="8"/>
      <c r="M125" s="8"/>
      <c r="N125" s="8"/>
      <c r="O125" s="8"/>
      <c r="P125" s="8"/>
      <c r="Q125" s="20"/>
    </row>
    <row r="126" spans="1:17">
      <c r="A126" s="12" t="s">
        <v>103</v>
      </c>
      <c r="B126" s="13" t="s">
        <v>21</v>
      </c>
      <c r="C126" s="8" t="s">
        <v>101</v>
      </c>
      <c r="D126" s="23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20" t="s">
        <v>840</v>
      </c>
    </row>
    <row r="127" spans="1:17">
      <c r="A127" s="9" t="s">
        <v>918</v>
      </c>
      <c r="B127" s="10" t="s">
        <v>15</v>
      </c>
      <c r="C127" s="11" t="s">
        <v>16</v>
      </c>
      <c r="D127" s="10" t="s">
        <v>825</v>
      </c>
      <c r="E127" s="11">
        <f>SUM(E128)</f>
        <v>7</v>
      </c>
      <c r="F127" s="11">
        <f t="shared" ref="F127:P127" si="37">SUM(F128)</f>
        <v>3</v>
      </c>
      <c r="G127" s="11">
        <f t="shared" si="37"/>
        <v>0</v>
      </c>
      <c r="H127" s="11">
        <f t="shared" si="37"/>
        <v>0</v>
      </c>
      <c r="I127" s="11">
        <f t="shared" si="37"/>
        <v>0</v>
      </c>
      <c r="J127" s="11">
        <f t="shared" si="37"/>
        <v>0</v>
      </c>
      <c r="K127" s="11">
        <f t="shared" si="37"/>
        <v>0</v>
      </c>
      <c r="L127" s="11">
        <f t="shared" si="37"/>
        <v>0</v>
      </c>
      <c r="M127" s="11">
        <f t="shared" si="37"/>
        <v>0</v>
      </c>
      <c r="N127" s="11">
        <f t="shared" si="37"/>
        <v>0</v>
      </c>
      <c r="O127" s="11">
        <f t="shared" si="37"/>
        <v>0</v>
      </c>
      <c r="P127" s="11">
        <f t="shared" si="37"/>
        <v>0</v>
      </c>
      <c r="Q127" s="19"/>
    </row>
    <row r="128" spans="1:17">
      <c r="A128" s="12" t="s">
        <v>918</v>
      </c>
      <c r="B128" s="13" t="s">
        <v>18</v>
      </c>
      <c r="C128" s="8" t="s">
        <v>96</v>
      </c>
      <c r="D128" s="23"/>
      <c r="E128" s="8">
        <v>7</v>
      </c>
      <c r="F128" s="8">
        <v>3</v>
      </c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20"/>
    </row>
    <row r="129" spans="1:17">
      <c r="A129" s="9" t="s">
        <v>908</v>
      </c>
      <c r="B129" s="10" t="s">
        <v>15</v>
      </c>
      <c r="C129" s="11" t="s">
        <v>16</v>
      </c>
      <c r="D129" s="10" t="s">
        <v>825</v>
      </c>
      <c r="E129" s="11">
        <f>SUM(E130:E131)</f>
        <v>0</v>
      </c>
      <c r="F129" s="11">
        <f t="shared" ref="F129:P129" si="38">SUM(F130:F131)</f>
        <v>0</v>
      </c>
      <c r="G129" s="11">
        <f t="shared" si="38"/>
        <v>9</v>
      </c>
      <c r="H129" s="11">
        <f t="shared" si="38"/>
        <v>1</v>
      </c>
      <c r="I129" s="11">
        <f t="shared" si="38"/>
        <v>5</v>
      </c>
      <c r="J129" s="11">
        <f t="shared" si="38"/>
        <v>9</v>
      </c>
      <c r="K129" s="11">
        <f t="shared" si="38"/>
        <v>0</v>
      </c>
      <c r="L129" s="11">
        <f t="shared" si="38"/>
        <v>0</v>
      </c>
      <c r="M129" s="11">
        <f t="shared" si="38"/>
        <v>0</v>
      </c>
      <c r="N129" s="11">
        <f t="shared" si="38"/>
        <v>0</v>
      </c>
      <c r="O129" s="11">
        <f t="shared" si="38"/>
        <v>0</v>
      </c>
      <c r="P129" s="11">
        <f t="shared" si="38"/>
        <v>0</v>
      </c>
      <c r="Q129" s="19"/>
    </row>
    <row r="130" spans="1:17">
      <c r="A130" s="12" t="s">
        <v>908</v>
      </c>
      <c r="B130" s="13" t="s">
        <v>17</v>
      </c>
      <c r="C130" s="8" t="s">
        <v>142</v>
      </c>
      <c r="D130" s="23"/>
      <c r="E130" s="8"/>
      <c r="F130" s="8"/>
      <c r="G130" s="8">
        <v>7</v>
      </c>
      <c r="H130" s="8">
        <v>1</v>
      </c>
      <c r="I130" s="8"/>
      <c r="J130" s="8"/>
      <c r="K130" s="8"/>
      <c r="L130" s="8"/>
      <c r="M130" s="8"/>
      <c r="N130" s="8"/>
      <c r="O130" s="8"/>
      <c r="P130" s="8"/>
      <c r="Q130" s="20"/>
    </row>
    <row r="131" spans="1:17">
      <c r="A131" s="12" t="s">
        <v>908</v>
      </c>
      <c r="B131" s="13" t="s">
        <v>18</v>
      </c>
      <c r="C131" s="8" t="s">
        <v>96</v>
      </c>
      <c r="D131" s="23"/>
      <c r="E131" s="8"/>
      <c r="F131" s="8"/>
      <c r="G131" s="8">
        <v>2</v>
      </c>
      <c r="H131" s="8"/>
      <c r="I131" s="8">
        <v>5</v>
      </c>
      <c r="J131" s="8">
        <v>9</v>
      </c>
      <c r="K131" s="8"/>
      <c r="L131" s="8"/>
      <c r="M131" s="8"/>
      <c r="N131" s="8"/>
      <c r="O131" s="8"/>
      <c r="P131" s="8"/>
      <c r="Q131" s="20"/>
    </row>
    <row r="132" spans="1:17">
      <c r="A132" s="9" t="s">
        <v>104</v>
      </c>
      <c r="B132" s="10" t="s">
        <v>15</v>
      </c>
      <c r="C132" s="11" t="s">
        <v>16</v>
      </c>
      <c r="D132" s="10">
        <v>2</v>
      </c>
      <c r="E132" s="11">
        <f>SUM(E133:E142)</f>
        <v>0</v>
      </c>
      <c r="F132" s="11">
        <f t="shared" ref="F132:P132" si="39">SUM(F133:F142)</f>
        <v>0</v>
      </c>
      <c r="G132" s="11">
        <f t="shared" si="39"/>
        <v>0</v>
      </c>
      <c r="H132" s="11">
        <f t="shared" si="39"/>
        <v>223</v>
      </c>
      <c r="I132" s="11">
        <f t="shared" si="39"/>
        <v>217</v>
      </c>
      <c r="J132" s="11">
        <f t="shared" si="39"/>
        <v>167</v>
      </c>
      <c r="K132" s="11">
        <f t="shared" si="39"/>
        <v>10</v>
      </c>
      <c r="L132" s="11">
        <f t="shared" si="39"/>
        <v>0</v>
      </c>
      <c r="M132" s="11">
        <f t="shared" si="39"/>
        <v>0</v>
      </c>
      <c r="N132" s="11">
        <f t="shared" si="39"/>
        <v>0</v>
      </c>
      <c r="O132" s="11">
        <f t="shared" si="39"/>
        <v>0</v>
      </c>
      <c r="P132" s="11">
        <f t="shared" si="39"/>
        <v>0</v>
      </c>
      <c r="Q132" s="19"/>
    </row>
    <row r="133" spans="1:17" s="77" customFormat="1">
      <c r="A133" s="67" t="s">
        <v>104</v>
      </c>
      <c r="B133" s="78" t="s">
        <v>930</v>
      </c>
      <c r="C133" s="75" t="s">
        <v>931</v>
      </c>
      <c r="D133" s="74"/>
      <c r="E133" s="75"/>
      <c r="F133" s="75"/>
      <c r="G133" s="75"/>
      <c r="H133" s="75">
        <v>160</v>
      </c>
      <c r="I133" s="75">
        <v>144</v>
      </c>
      <c r="J133" s="75">
        <v>87</v>
      </c>
      <c r="K133" s="75">
        <v>1</v>
      </c>
      <c r="L133" s="75"/>
      <c r="M133" s="75"/>
      <c r="N133" s="75"/>
      <c r="O133" s="75"/>
      <c r="P133" s="75"/>
      <c r="Q133" s="76"/>
    </row>
    <row r="134" spans="1:17" s="29" customFormat="1">
      <c r="A134" s="67" t="s">
        <v>104</v>
      </c>
      <c r="B134" s="28" t="s">
        <v>832</v>
      </c>
      <c r="C134" s="26" t="s">
        <v>927</v>
      </c>
      <c r="D134" s="25"/>
      <c r="E134" s="26"/>
      <c r="F134" s="26"/>
      <c r="G134" s="26"/>
      <c r="H134" s="26">
        <v>28</v>
      </c>
      <c r="I134" s="26">
        <v>31</v>
      </c>
      <c r="J134" s="26">
        <v>16</v>
      </c>
      <c r="K134" s="26">
        <v>2</v>
      </c>
      <c r="L134" s="26"/>
      <c r="M134" s="26"/>
      <c r="N134" s="26"/>
      <c r="O134" s="26"/>
      <c r="P134" s="26"/>
      <c r="Q134" s="27"/>
    </row>
    <row r="135" spans="1:17" s="29" customFormat="1">
      <c r="A135" s="67" t="s">
        <v>104</v>
      </c>
      <c r="B135" s="28" t="s">
        <v>46</v>
      </c>
      <c r="C135" s="26" t="s">
        <v>928</v>
      </c>
      <c r="D135" s="25"/>
      <c r="E135" s="26"/>
      <c r="F135" s="26"/>
      <c r="G135" s="26"/>
      <c r="H135" s="26">
        <v>6</v>
      </c>
      <c r="I135" s="26">
        <v>17</v>
      </c>
      <c r="J135" s="26">
        <v>22</v>
      </c>
      <c r="K135" s="26"/>
      <c r="L135" s="26"/>
      <c r="M135" s="26"/>
      <c r="N135" s="26"/>
      <c r="O135" s="26"/>
      <c r="P135" s="26"/>
      <c r="Q135" s="27"/>
    </row>
    <row r="136" spans="1:17" s="29" customFormat="1">
      <c r="A136" s="67" t="s">
        <v>104</v>
      </c>
      <c r="B136" s="28" t="s">
        <v>17</v>
      </c>
      <c r="C136" s="26" t="s">
        <v>842</v>
      </c>
      <c r="D136" s="25"/>
      <c r="E136" s="26"/>
      <c r="F136" s="26"/>
      <c r="G136" s="26"/>
      <c r="H136" s="26">
        <v>20</v>
      </c>
      <c r="I136" s="26">
        <v>9</v>
      </c>
      <c r="J136" s="26">
        <v>19</v>
      </c>
      <c r="K136" s="26">
        <v>1</v>
      </c>
      <c r="L136" s="26"/>
      <c r="M136" s="26"/>
      <c r="N136" s="26"/>
      <c r="O136" s="26"/>
      <c r="P136" s="26"/>
      <c r="Q136" s="27"/>
    </row>
    <row r="137" spans="1:17">
      <c r="A137" s="12" t="s">
        <v>104</v>
      </c>
      <c r="B137" s="13" t="s">
        <v>17</v>
      </c>
      <c r="C137" s="8" t="s">
        <v>131</v>
      </c>
      <c r="D137" s="23"/>
      <c r="E137" s="8"/>
      <c r="F137" s="8"/>
      <c r="G137" s="8"/>
      <c r="H137" s="8">
        <v>9</v>
      </c>
      <c r="I137" s="8">
        <v>16</v>
      </c>
      <c r="J137" s="8">
        <v>20</v>
      </c>
      <c r="K137" s="8">
        <v>2</v>
      </c>
      <c r="L137" s="8"/>
      <c r="M137" s="8"/>
      <c r="N137" s="8"/>
      <c r="O137" s="8"/>
      <c r="P137" s="8"/>
      <c r="Q137" s="20"/>
    </row>
    <row r="138" spans="1:17">
      <c r="A138" s="12" t="s">
        <v>104</v>
      </c>
      <c r="B138" s="13" t="s">
        <v>18</v>
      </c>
      <c r="C138" s="8" t="s">
        <v>129</v>
      </c>
      <c r="D138" s="23"/>
      <c r="E138" s="8"/>
      <c r="F138" s="8"/>
      <c r="G138" s="8"/>
      <c r="H138" s="8"/>
      <c r="I138" s="8"/>
      <c r="J138" s="8">
        <v>3</v>
      </c>
      <c r="K138" s="8">
        <v>4</v>
      </c>
      <c r="L138" s="8"/>
      <c r="M138" s="8"/>
      <c r="N138" s="8"/>
      <c r="O138" s="8"/>
      <c r="P138" s="8"/>
      <c r="Q138" s="20"/>
    </row>
    <row r="139" spans="1:17">
      <c r="A139" s="12" t="s">
        <v>104</v>
      </c>
      <c r="B139" s="13" t="s">
        <v>19</v>
      </c>
      <c r="C139" s="8" t="s">
        <v>105</v>
      </c>
      <c r="D139" s="23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20"/>
    </row>
    <row r="140" spans="1:17">
      <c r="A140" s="12" t="s">
        <v>104</v>
      </c>
      <c r="B140" s="13" t="s">
        <v>62</v>
      </c>
      <c r="C140" s="8" t="s">
        <v>106</v>
      </c>
      <c r="D140" s="23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20"/>
    </row>
    <row r="141" spans="1:17">
      <c r="A141" s="12" t="s">
        <v>104</v>
      </c>
      <c r="B141" s="13" t="s">
        <v>58</v>
      </c>
      <c r="C141" s="8" t="s">
        <v>107</v>
      </c>
      <c r="D141" s="23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20"/>
    </row>
    <row r="142" spans="1:17">
      <c r="A142" s="12" t="s">
        <v>104</v>
      </c>
      <c r="B142" s="13" t="s">
        <v>21</v>
      </c>
      <c r="C142" s="8" t="s">
        <v>108</v>
      </c>
      <c r="D142" s="23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20"/>
    </row>
    <row r="143" spans="1:17">
      <c r="A143" s="9" t="s">
        <v>109</v>
      </c>
      <c r="B143" s="10" t="s">
        <v>15</v>
      </c>
      <c r="C143" s="11" t="s">
        <v>16</v>
      </c>
      <c r="D143" s="10">
        <v>2</v>
      </c>
      <c r="E143" s="11">
        <f>SUM(E144:E150)</f>
        <v>0</v>
      </c>
      <c r="F143" s="11">
        <f t="shared" ref="F143:P143" si="40">SUM(F144:F150)</f>
        <v>0</v>
      </c>
      <c r="G143" s="11">
        <f t="shared" si="40"/>
        <v>0</v>
      </c>
      <c r="H143" s="11">
        <f t="shared" si="40"/>
        <v>13</v>
      </c>
      <c r="I143" s="11">
        <f t="shared" si="40"/>
        <v>9</v>
      </c>
      <c r="J143" s="11">
        <f t="shared" si="40"/>
        <v>4</v>
      </c>
      <c r="K143" s="11">
        <f t="shared" si="40"/>
        <v>31</v>
      </c>
      <c r="L143" s="11">
        <f t="shared" si="40"/>
        <v>7</v>
      </c>
      <c r="M143" s="11">
        <f t="shared" si="40"/>
        <v>4</v>
      </c>
      <c r="N143" s="11">
        <f t="shared" si="40"/>
        <v>1</v>
      </c>
      <c r="O143" s="11">
        <f t="shared" si="40"/>
        <v>0</v>
      </c>
      <c r="P143" s="11">
        <f t="shared" si="40"/>
        <v>0</v>
      </c>
      <c r="Q143" s="19"/>
    </row>
    <row r="144" spans="1:17" s="77" customFormat="1">
      <c r="A144" s="67" t="s">
        <v>109</v>
      </c>
      <c r="B144" s="78" t="s">
        <v>33</v>
      </c>
      <c r="C144" s="75" t="s">
        <v>98</v>
      </c>
      <c r="D144" s="74"/>
      <c r="E144" s="75"/>
      <c r="F144" s="75"/>
      <c r="G144" s="75"/>
      <c r="H144" s="75">
        <v>13</v>
      </c>
      <c r="I144" s="75">
        <v>6</v>
      </c>
      <c r="J144" s="75">
        <v>3</v>
      </c>
      <c r="K144" s="75"/>
      <c r="L144" s="75"/>
      <c r="M144" s="75"/>
      <c r="N144" s="75"/>
      <c r="O144" s="75"/>
      <c r="P144" s="75"/>
      <c r="Q144" s="76"/>
    </row>
    <row r="145" spans="1:17" s="29" customFormat="1">
      <c r="A145" s="67" t="s">
        <v>109</v>
      </c>
      <c r="B145" s="28" t="s">
        <v>27</v>
      </c>
      <c r="C145" s="26" t="s">
        <v>833</v>
      </c>
      <c r="D145" s="25"/>
      <c r="E145" s="26"/>
      <c r="F145" s="26"/>
      <c r="G145" s="26"/>
      <c r="H145" s="26"/>
      <c r="I145" s="26">
        <v>3</v>
      </c>
      <c r="J145" s="26">
        <v>1</v>
      </c>
      <c r="K145" s="26">
        <v>30</v>
      </c>
      <c r="L145" s="26">
        <v>1</v>
      </c>
      <c r="M145" s="26"/>
      <c r="N145" s="26"/>
      <c r="O145" s="26"/>
      <c r="P145" s="26"/>
      <c r="Q145" s="27"/>
    </row>
    <row r="146" spans="1:17">
      <c r="A146" s="12" t="s">
        <v>109</v>
      </c>
      <c r="B146" s="13" t="s">
        <v>46</v>
      </c>
      <c r="C146" s="8" t="s">
        <v>91</v>
      </c>
      <c r="D146" s="23"/>
      <c r="E146" s="8"/>
      <c r="F146" s="8"/>
      <c r="G146" s="8"/>
      <c r="H146" s="8"/>
      <c r="I146" s="8"/>
      <c r="J146" s="8"/>
      <c r="K146" s="8">
        <v>1</v>
      </c>
      <c r="L146" s="8">
        <v>6</v>
      </c>
      <c r="M146" s="8">
        <v>4</v>
      </c>
      <c r="N146" s="8">
        <v>1</v>
      </c>
      <c r="O146" s="8"/>
      <c r="P146" s="8"/>
      <c r="Q146" s="20"/>
    </row>
    <row r="147" spans="1:17">
      <c r="A147" s="12" t="s">
        <v>109</v>
      </c>
      <c r="B147" s="13" t="s">
        <v>28</v>
      </c>
      <c r="C147" s="8" t="s">
        <v>127</v>
      </c>
      <c r="D147" s="23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20"/>
    </row>
    <row r="148" spans="1:17">
      <c r="A148" s="12" t="s">
        <v>109</v>
      </c>
      <c r="B148" s="13" t="s">
        <v>17</v>
      </c>
      <c r="C148" s="8" t="s">
        <v>110</v>
      </c>
      <c r="D148" s="23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20"/>
    </row>
    <row r="149" spans="1:17">
      <c r="A149" s="12" t="s">
        <v>109</v>
      </c>
      <c r="B149" s="13" t="s">
        <v>18</v>
      </c>
      <c r="C149" s="8" t="s">
        <v>77</v>
      </c>
      <c r="D149" s="23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20"/>
    </row>
    <row r="150" spans="1:17">
      <c r="A150" s="12" t="s">
        <v>109</v>
      </c>
      <c r="B150" s="13" t="s">
        <v>19</v>
      </c>
      <c r="C150" s="8" t="s">
        <v>111</v>
      </c>
      <c r="D150" s="23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20"/>
    </row>
    <row r="151" spans="1:17">
      <c r="A151" s="9" t="s">
        <v>112</v>
      </c>
      <c r="B151" s="10" t="s">
        <v>15</v>
      </c>
      <c r="C151" s="11" t="s">
        <v>16</v>
      </c>
      <c r="D151" s="10">
        <v>2</v>
      </c>
      <c r="E151" s="11">
        <f>SUM(E152:E156)</f>
        <v>0</v>
      </c>
      <c r="F151" s="11">
        <f t="shared" ref="F151:P151" si="41">SUM(F152:F156)</f>
        <v>0</v>
      </c>
      <c r="G151" s="11">
        <f t="shared" si="41"/>
        <v>0</v>
      </c>
      <c r="H151" s="11">
        <f t="shared" si="41"/>
        <v>0</v>
      </c>
      <c r="I151" s="11">
        <f t="shared" si="41"/>
        <v>0</v>
      </c>
      <c r="J151" s="11">
        <f t="shared" si="41"/>
        <v>1</v>
      </c>
      <c r="K151" s="11">
        <f t="shared" si="41"/>
        <v>0</v>
      </c>
      <c r="L151" s="11">
        <f t="shared" si="41"/>
        <v>2</v>
      </c>
      <c r="M151" s="11">
        <f t="shared" si="41"/>
        <v>4</v>
      </c>
      <c r="N151" s="11">
        <f t="shared" si="41"/>
        <v>2</v>
      </c>
      <c r="O151" s="11">
        <f t="shared" si="41"/>
        <v>0</v>
      </c>
      <c r="P151" s="11">
        <f t="shared" si="41"/>
        <v>3</v>
      </c>
      <c r="Q151" s="19"/>
    </row>
    <row r="152" spans="1:17" s="77" customFormat="1">
      <c r="A152" s="82" t="s">
        <v>112</v>
      </c>
      <c r="B152" s="78" t="s">
        <v>46</v>
      </c>
      <c r="C152" s="75" t="s">
        <v>920</v>
      </c>
      <c r="D152" s="74"/>
      <c r="E152" s="75"/>
      <c r="F152" s="75"/>
      <c r="G152" s="75"/>
      <c r="H152" s="75"/>
      <c r="I152" s="75"/>
      <c r="J152" s="75"/>
      <c r="K152" s="75"/>
      <c r="L152" s="75">
        <v>1</v>
      </c>
      <c r="M152" s="75">
        <v>3</v>
      </c>
      <c r="N152" s="75">
        <v>1</v>
      </c>
      <c r="O152" s="75"/>
      <c r="P152" s="75"/>
      <c r="Q152" s="76"/>
    </row>
    <row r="153" spans="1:17" s="29" customFormat="1">
      <c r="A153" s="67" t="s">
        <v>112</v>
      </c>
      <c r="B153" s="28" t="s">
        <v>28</v>
      </c>
      <c r="C153" s="26" t="s">
        <v>788</v>
      </c>
      <c r="D153" s="25"/>
      <c r="E153" s="26"/>
      <c r="F153" s="26"/>
      <c r="G153" s="26"/>
      <c r="H153" s="26"/>
      <c r="I153" s="26"/>
      <c r="J153" s="26">
        <v>1</v>
      </c>
      <c r="K153" s="26"/>
      <c r="L153" s="26">
        <v>1</v>
      </c>
      <c r="M153" s="26">
        <v>1</v>
      </c>
      <c r="N153" s="26"/>
      <c r="O153" s="26"/>
      <c r="P153" s="26"/>
      <c r="Q153" s="27"/>
    </row>
    <row r="154" spans="1:17">
      <c r="A154" s="12" t="s">
        <v>112</v>
      </c>
      <c r="B154" s="13" t="s">
        <v>17</v>
      </c>
      <c r="C154" s="8" t="s">
        <v>113</v>
      </c>
      <c r="D154" s="23"/>
      <c r="E154" s="8"/>
      <c r="F154" s="8"/>
      <c r="G154" s="8"/>
      <c r="H154" s="8"/>
      <c r="I154" s="8"/>
      <c r="J154" s="8"/>
      <c r="K154" s="8"/>
      <c r="L154" s="8"/>
      <c r="M154" s="8"/>
      <c r="N154" s="8">
        <v>1</v>
      </c>
      <c r="O154" s="8"/>
      <c r="P154" s="8">
        <v>1</v>
      </c>
      <c r="Q154" s="20"/>
    </row>
    <row r="155" spans="1:17">
      <c r="A155" s="12" t="s">
        <v>112</v>
      </c>
      <c r="B155" s="13" t="s">
        <v>19</v>
      </c>
      <c r="C155" s="8" t="s">
        <v>114</v>
      </c>
      <c r="D155" s="23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>
        <v>2</v>
      </c>
      <c r="Q155" s="20"/>
    </row>
    <row r="156" spans="1:17">
      <c r="A156" s="12" t="s">
        <v>112</v>
      </c>
      <c r="B156" s="13" t="s">
        <v>21</v>
      </c>
      <c r="C156" s="8" t="s">
        <v>115</v>
      </c>
      <c r="D156" s="23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20" t="s">
        <v>133</v>
      </c>
    </row>
    <row r="157" spans="1:17">
      <c r="A157" s="9" t="s">
        <v>116</v>
      </c>
      <c r="B157" s="10" t="s">
        <v>15</v>
      </c>
      <c r="C157" s="11" t="s">
        <v>16</v>
      </c>
      <c r="D157" s="10">
        <v>1</v>
      </c>
      <c r="E157" s="11">
        <f>SUM(E158:E164)</f>
        <v>0</v>
      </c>
      <c r="F157" s="11">
        <f t="shared" ref="F157:P157" si="42">SUM(F158:F164)</f>
        <v>0</v>
      </c>
      <c r="G157" s="11">
        <f t="shared" si="42"/>
        <v>0</v>
      </c>
      <c r="H157" s="11">
        <f t="shared" si="42"/>
        <v>199</v>
      </c>
      <c r="I157" s="11">
        <f t="shared" si="42"/>
        <v>73</v>
      </c>
      <c r="J157" s="11">
        <f t="shared" si="42"/>
        <v>113</v>
      </c>
      <c r="K157" s="11">
        <f t="shared" si="42"/>
        <v>236</v>
      </c>
      <c r="L157" s="11">
        <f t="shared" si="42"/>
        <v>99</v>
      </c>
      <c r="M157" s="11">
        <f t="shared" si="42"/>
        <v>7</v>
      </c>
      <c r="N157" s="11">
        <f t="shared" si="42"/>
        <v>3</v>
      </c>
      <c r="O157" s="11">
        <f t="shared" si="42"/>
        <v>2</v>
      </c>
      <c r="P157" s="11">
        <f t="shared" si="42"/>
        <v>1</v>
      </c>
      <c r="Q157" s="19"/>
    </row>
    <row r="158" spans="1:17" s="77" customFormat="1">
      <c r="A158" s="67" t="s">
        <v>116</v>
      </c>
      <c r="B158" s="78" t="s">
        <v>44</v>
      </c>
      <c r="C158" s="75" t="s">
        <v>936</v>
      </c>
      <c r="D158" s="74"/>
      <c r="E158" s="75"/>
      <c r="F158" s="75"/>
      <c r="G158" s="75"/>
      <c r="H158" s="75">
        <v>121</v>
      </c>
      <c r="I158" s="75">
        <v>24</v>
      </c>
      <c r="J158" s="75"/>
      <c r="K158" s="75"/>
      <c r="L158" s="75"/>
      <c r="M158" s="75"/>
      <c r="N158" s="75"/>
      <c r="O158" s="75"/>
      <c r="P158" s="75"/>
      <c r="Q158" s="76"/>
    </row>
    <row r="159" spans="1:17" s="77" customFormat="1">
      <c r="A159" s="67" t="s">
        <v>116</v>
      </c>
      <c r="B159" s="78" t="s">
        <v>33</v>
      </c>
      <c r="C159" s="75" t="s">
        <v>937</v>
      </c>
      <c r="D159" s="74"/>
      <c r="E159" s="75"/>
      <c r="F159" s="75"/>
      <c r="G159" s="75"/>
      <c r="H159" s="75">
        <v>78</v>
      </c>
      <c r="I159" s="75">
        <v>49</v>
      </c>
      <c r="J159" s="75">
        <v>35</v>
      </c>
      <c r="K159" s="75"/>
      <c r="L159" s="75"/>
      <c r="M159" s="75"/>
      <c r="N159" s="75"/>
      <c r="O159" s="75"/>
      <c r="P159" s="75"/>
      <c r="Q159" s="76"/>
    </row>
    <row r="160" spans="1:17" s="29" customFormat="1">
      <c r="A160" s="67" t="s">
        <v>116</v>
      </c>
      <c r="B160" s="28" t="s">
        <v>27</v>
      </c>
      <c r="C160" s="26" t="s">
        <v>834</v>
      </c>
      <c r="D160" s="25"/>
      <c r="E160" s="26"/>
      <c r="F160" s="26"/>
      <c r="G160" s="26"/>
      <c r="H160" s="26"/>
      <c r="I160" s="26"/>
      <c r="J160" s="26">
        <v>33</v>
      </c>
      <c r="K160" s="26">
        <v>94</v>
      </c>
      <c r="L160" s="26">
        <v>44</v>
      </c>
      <c r="M160" s="26"/>
      <c r="N160" s="26"/>
      <c r="O160" s="26"/>
      <c r="P160" s="26"/>
      <c r="Q160" s="27"/>
    </row>
    <row r="161" spans="1:17">
      <c r="A161" s="12" t="s">
        <v>116</v>
      </c>
      <c r="B161" s="13" t="s">
        <v>46</v>
      </c>
      <c r="C161" s="8" t="s">
        <v>117</v>
      </c>
      <c r="D161" s="23"/>
      <c r="E161" s="8"/>
      <c r="F161" s="8"/>
      <c r="G161" s="8"/>
      <c r="H161" s="8"/>
      <c r="I161" s="8"/>
      <c r="J161" s="8">
        <v>45</v>
      </c>
      <c r="K161" s="8">
        <v>142</v>
      </c>
      <c r="L161" s="8">
        <v>55</v>
      </c>
      <c r="M161" s="8">
        <v>7</v>
      </c>
      <c r="N161" s="8"/>
      <c r="O161" s="8"/>
      <c r="P161" s="8"/>
      <c r="Q161" s="20"/>
    </row>
    <row r="162" spans="1:17">
      <c r="A162" s="12" t="s">
        <v>116</v>
      </c>
      <c r="B162" s="13" t="s">
        <v>28</v>
      </c>
      <c r="C162" s="8" t="s">
        <v>118</v>
      </c>
      <c r="D162" s="23"/>
      <c r="E162" s="8"/>
      <c r="F162" s="8"/>
      <c r="G162" s="8"/>
      <c r="H162" s="8"/>
      <c r="I162" s="8"/>
      <c r="J162" s="8"/>
      <c r="K162" s="8"/>
      <c r="L162" s="8"/>
      <c r="M162" s="8"/>
      <c r="N162" s="8">
        <v>3</v>
      </c>
      <c r="O162" s="8">
        <v>2</v>
      </c>
      <c r="P162" s="8">
        <v>1</v>
      </c>
      <c r="Q162" s="20"/>
    </row>
    <row r="163" spans="1:17">
      <c r="A163" s="12" t="s">
        <v>116</v>
      </c>
      <c r="B163" s="13" t="s">
        <v>62</v>
      </c>
      <c r="C163" s="8" t="s">
        <v>119</v>
      </c>
      <c r="D163" s="23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20"/>
    </row>
    <row r="164" spans="1:17">
      <c r="A164" s="12" t="s">
        <v>116</v>
      </c>
      <c r="B164" s="13" t="s">
        <v>58</v>
      </c>
      <c r="C164" s="8" t="s">
        <v>120</v>
      </c>
      <c r="D164" s="23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20"/>
    </row>
    <row r="165" spans="1:17">
      <c r="A165" s="9" t="s">
        <v>121</v>
      </c>
      <c r="B165" s="10" t="s">
        <v>15</v>
      </c>
      <c r="C165" s="11" t="s">
        <v>16</v>
      </c>
      <c r="D165" s="10">
        <v>1</v>
      </c>
      <c r="E165" s="11">
        <f>SUM(E166:E168)</f>
        <v>0</v>
      </c>
      <c r="F165" s="11">
        <f t="shared" ref="F165:P165" si="43">SUM(F166:F168)</f>
        <v>0</v>
      </c>
      <c r="G165" s="11">
        <f t="shared" si="43"/>
        <v>0</v>
      </c>
      <c r="H165" s="11">
        <f t="shared" si="43"/>
        <v>0</v>
      </c>
      <c r="I165" s="11">
        <f t="shared" si="43"/>
        <v>116</v>
      </c>
      <c r="J165" s="11">
        <f t="shared" si="43"/>
        <v>315</v>
      </c>
      <c r="K165" s="11">
        <f t="shared" si="43"/>
        <v>0</v>
      </c>
      <c r="L165" s="11">
        <f t="shared" si="43"/>
        <v>3</v>
      </c>
      <c r="M165" s="11">
        <f t="shared" si="43"/>
        <v>0</v>
      </c>
      <c r="N165" s="11">
        <f t="shared" si="43"/>
        <v>43</v>
      </c>
      <c r="O165" s="11">
        <f t="shared" si="43"/>
        <v>26</v>
      </c>
      <c r="P165" s="11">
        <f t="shared" si="43"/>
        <v>4</v>
      </c>
      <c r="Q165" s="19"/>
    </row>
    <row r="166" spans="1:17" s="29" customFormat="1">
      <c r="A166" s="67" t="s">
        <v>121</v>
      </c>
      <c r="B166" s="28" t="s">
        <v>33</v>
      </c>
      <c r="C166" s="26" t="s">
        <v>835</v>
      </c>
      <c r="D166" s="25"/>
      <c r="E166" s="26"/>
      <c r="F166" s="26"/>
      <c r="G166" s="26"/>
      <c r="H166" s="26"/>
      <c r="I166" s="26">
        <v>116</v>
      </c>
      <c r="J166" s="26">
        <v>315</v>
      </c>
      <c r="K166" s="26"/>
      <c r="L166" s="26"/>
      <c r="M166" s="26"/>
      <c r="N166" s="26"/>
      <c r="O166" s="26"/>
      <c r="P166" s="26"/>
      <c r="Q166" s="27"/>
    </row>
    <row r="167" spans="1:17">
      <c r="A167" s="12" t="s">
        <v>121</v>
      </c>
      <c r="B167" s="13" t="s">
        <v>28</v>
      </c>
      <c r="C167" s="8" t="s">
        <v>130</v>
      </c>
      <c r="D167" s="23"/>
      <c r="E167" s="8"/>
      <c r="F167" s="8"/>
      <c r="G167" s="8"/>
      <c r="H167" s="8"/>
      <c r="I167" s="8"/>
      <c r="J167" s="8"/>
      <c r="K167" s="8"/>
      <c r="L167" s="8">
        <v>3</v>
      </c>
      <c r="M167" s="8"/>
      <c r="N167" s="8">
        <v>25</v>
      </c>
      <c r="O167" s="8">
        <v>19</v>
      </c>
      <c r="P167" s="8">
        <v>4</v>
      </c>
      <c r="Q167" s="20"/>
    </row>
    <row r="168" spans="1:17">
      <c r="A168" s="12" t="s">
        <v>121</v>
      </c>
      <c r="B168" s="13" t="s">
        <v>17</v>
      </c>
      <c r="C168" s="8" t="s">
        <v>122</v>
      </c>
      <c r="D168" s="23"/>
      <c r="E168" s="8"/>
      <c r="F168" s="8"/>
      <c r="G168" s="8"/>
      <c r="H168" s="8"/>
      <c r="I168" s="8"/>
      <c r="J168" s="8"/>
      <c r="K168" s="8"/>
      <c r="L168" s="8"/>
      <c r="M168" s="8"/>
      <c r="N168" s="8">
        <v>18</v>
      </c>
      <c r="O168" s="8">
        <v>7</v>
      </c>
      <c r="P168" s="8"/>
      <c r="Q168" s="20"/>
    </row>
    <row r="169" spans="1:17">
      <c r="A169" s="9" t="s">
        <v>836</v>
      </c>
      <c r="B169" s="10" t="s">
        <v>15</v>
      </c>
      <c r="C169" s="11" t="s">
        <v>16</v>
      </c>
      <c r="D169" s="10">
        <v>1</v>
      </c>
      <c r="E169" s="11">
        <f>SUM(E170)</f>
        <v>0</v>
      </c>
      <c r="F169" s="11">
        <f t="shared" ref="F169:P169" si="44">SUM(F170)</f>
        <v>0</v>
      </c>
      <c r="G169" s="11">
        <f t="shared" si="44"/>
        <v>0</v>
      </c>
      <c r="H169" s="11">
        <f t="shared" si="44"/>
        <v>0</v>
      </c>
      <c r="I169" s="11">
        <f t="shared" si="44"/>
        <v>28</v>
      </c>
      <c r="J169" s="11">
        <f t="shared" si="44"/>
        <v>371</v>
      </c>
      <c r="K169" s="11">
        <f t="shared" si="44"/>
        <v>4</v>
      </c>
      <c r="L169" s="11">
        <f t="shared" si="44"/>
        <v>0</v>
      </c>
      <c r="M169" s="11">
        <f t="shared" si="44"/>
        <v>0</v>
      </c>
      <c r="N169" s="11">
        <f t="shared" si="44"/>
        <v>0</v>
      </c>
      <c r="O169" s="11">
        <f t="shared" si="44"/>
        <v>0</v>
      </c>
      <c r="P169" s="11">
        <f t="shared" si="44"/>
        <v>0</v>
      </c>
      <c r="Q169" s="19"/>
    </row>
    <row r="170" spans="1:17" s="29" customFormat="1">
      <c r="A170" s="67" t="s">
        <v>836</v>
      </c>
      <c r="B170" s="28" t="s">
        <v>27</v>
      </c>
      <c r="C170" s="26" t="s">
        <v>837</v>
      </c>
      <c r="D170" s="25"/>
      <c r="E170" s="26"/>
      <c r="F170" s="26"/>
      <c r="G170" s="26"/>
      <c r="H170" s="26"/>
      <c r="I170" s="26">
        <v>28</v>
      </c>
      <c r="J170" s="26">
        <v>371</v>
      </c>
      <c r="K170" s="26">
        <v>4</v>
      </c>
      <c r="L170" s="26"/>
      <c r="M170" s="26"/>
      <c r="N170" s="26"/>
      <c r="O170" s="26"/>
      <c r="P170" s="26"/>
      <c r="Q170" s="27"/>
    </row>
    <row r="171" spans="1:17">
      <c r="A171" s="9" t="s">
        <v>123</v>
      </c>
      <c r="B171" s="10" t="s">
        <v>15</v>
      </c>
      <c r="C171" s="11" t="s">
        <v>16</v>
      </c>
      <c r="D171" s="10">
        <v>2</v>
      </c>
      <c r="E171" s="11">
        <f>SUM(E172)</f>
        <v>0</v>
      </c>
      <c r="F171" s="11">
        <f>SUM(F172)</f>
        <v>0</v>
      </c>
      <c r="G171" s="11">
        <f>SUM(G172)</f>
        <v>0</v>
      </c>
      <c r="H171" s="11">
        <f>SUM(H172)</f>
        <v>0</v>
      </c>
      <c r="I171" s="11">
        <f t="shared" ref="I171:P171" si="45">SUM(I172)</f>
        <v>0</v>
      </c>
      <c r="J171" s="11">
        <f t="shared" si="45"/>
        <v>0</v>
      </c>
      <c r="K171" s="11">
        <f t="shared" si="45"/>
        <v>0</v>
      </c>
      <c r="L171" s="11">
        <f t="shared" si="45"/>
        <v>0</v>
      </c>
      <c r="M171" s="11">
        <f t="shared" si="45"/>
        <v>0</v>
      </c>
      <c r="N171" s="11">
        <f t="shared" si="45"/>
        <v>1</v>
      </c>
      <c r="O171" s="11">
        <f t="shared" si="45"/>
        <v>5</v>
      </c>
      <c r="P171" s="11">
        <f t="shared" si="45"/>
        <v>0</v>
      </c>
      <c r="Q171" s="19"/>
    </row>
    <row r="172" spans="1:17">
      <c r="A172" s="12" t="s">
        <v>123</v>
      </c>
      <c r="B172" s="13" t="s">
        <v>64</v>
      </c>
      <c r="C172" s="8" t="s">
        <v>134</v>
      </c>
      <c r="D172" s="23"/>
      <c r="E172" s="8"/>
      <c r="F172" s="8"/>
      <c r="G172" s="8"/>
      <c r="H172" s="8"/>
      <c r="I172" s="8"/>
      <c r="J172" s="8"/>
      <c r="K172" s="8"/>
      <c r="L172" s="8"/>
      <c r="M172" s="8"/>
      <c r="N172" s="8">
        <v>1</v>
      </c>
      <c r="O172" s="8">
        <v>5</v>
      </c>
      <c r="P172" s="8"/>
      <c r="Q172" s="20"/>
    </row>
    <row r="173" spans="1:17">
      <c r="A173" s="9" t="s">
        <v>125</v>
      </c>
      <c r="B173" s="10" t="s">
        <v>15</v>
      </c>
      <c r="C173" s="11" t="s">
        <v>16</v>
      </c>
      <c r="D173" s="10">
        <v>2</v>
      </c>
      <c r="E173" s="11">
        <f>SUM(E174:E177)</f>
        <v>0</v>
      </c>
      <c r="F173" s="11">
        <f t="shared" ref="F173:P173" si="46">SUM(F174:F177)</f>
        <v>0</v>
      </c>
      <c r="G173" s="11">
        <f t="shared" si="46"/>
        <v>0</v>
      </c>
      <c r="H173" s="11">
        <f t="shared" si="46"/>
        <v>0</v>
      </c>
      <c r="I173" s="11">
        <f t="shared" si="46"/>
        <v>0</v>
      </c>
      <c r="J173" s="11">
        <f t="shared" si="46"/>
        <v>0</v>
      </c>
      <c r="K173" s="11">
        <f t="shared" si="46"/>
        <v>0</v>
      </c>
      <c r="L173" s="11">
        <f t="shared" si="46"/>
        <v>0</v>
      </c>
      <c r="M173" s="11">
        <f t="shared" si="46"/>
        <v>0</v>
      </c>
      <c r="N173" s="11">
        <f t="shared" si="46"/>
        <v>0</v>
      </c>
      <c r="O173" s="11">
        <f t="shared" si="46"/>
        <v>0</v>
      </c>
      <c r="P173" s="11">
        <f t="shared" si="46"/>
        <v>0</v>
      </c>
      <c r="Q173" s="19"/>
    </row>
    <row r="174" spans="1:17">
      <c r="A174" s="12" t="s">
        <v>125</v>
      </c>
      <c r="B174" s="13" t="s">
        <v>17</v>
      </c>
      <c r="C174" s="8" t="s">
        <v>111</v>
      </c>
      <c r="D174" s="23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20"/>
    </row>
    <row r="175" spans="1:17">
      <c r="A175" s="12" t="s">
        <v>125</v>
      </c>
      <c r="B175" s="13" t="s">
        <v>21</v>
      </c>
      <c r="C175" s="8" t="s">
        <v>126</v>
      </c>
      <c r="D175" s="23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20"/>
    </row>
    <row r="176" spans="1:17">
      <c r="A176" s="12" t="s">
        <v>125</v>
      </c>
      <c r="B176" s="13" t="s">
        <v>64</v>
      </c>
      <c r="C176" s="8" t="s">
        <v>124</v>
      </c>
      <c r="D176" s="23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20" t="s">
        <v>869</v>
      </c>
    </row>
    <row r="177" spans="1:17">
      <c r="A177" s="12" t="s">
        <v>125</v>
      </c>
      <c r="B177" s="13" t="s">
        <v>556</v>
      </c>
      <c r="C177" s="8" t="s">
        <v>870</v>
      </c>
      <c r="D177" s="23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20" t="s">
        <v>133</v>
      </c>
    </row>
  </sheetData>
  <pageMargins left="0.25" right="0.25" top="0.75" bottom="0.75" header="0.3" footer="0.3"/>
  <pageSetup scale="6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6C338-EA3A-41FA-BF5D-1C22FF3F8822}">
  <sheetPr>
    <tabColor theme="9" tint="0.59999389629810485"/>
    <pageSetUpPr fitToPage="1"/>
  </sheetPr>
  <dimension ref="A1:K10"/>
  <sheetViews>
    <sheetView zoomScale="80" zoomScaleNormal="80" workbookViewId="0">
      <pane ySplit="1" topLeftCell="A2" activePane="bottomLeft" state="frozen"/>
      <selection activeCell="K773" sqref="K773"/>
      <selection pane="bottomLeft"/>
    </sheetView>
  </sheetViews>
  <sheetFormatPr defaultRowHeight="15"/>
  <cols>
    <col min="1" max="1" width="50" customWidth="1"/>
    <col min="2" max="2" width="59.28515625" customWidth="1"/>
    <col min="3" max="3" width="12.140625" customWidth="1"/>
  </cols>
  <sheetData>
    <row r="1" spans="1:11" ht="18.75">
      <c r="A1" s="35" t="s">
        <v>150</v>
      </c>
      <c r="B1" s="36" t="s">
        <v>162</v>
      </c>
      <c r="C1" s="83" t="s">
        <v>917</v>
      </c>
      <c r="D1" s="36" t="s">
        <v>152</v>
      </c>
      <c r="E1" s="36" t="s">
        <v>153</v>
      </c>
      <c r="F1" s="36" t="s">
        <v>3</v>
      </c>
      <c r="G1" s="44" t="s">
        <v>4</v>
      </c>
      <c r="H1" s="44" t="s">
        <v>5</v>
      </c>
      <c r="I1" s="36" t="s">
        <v>6</v>
      </c>
      <c r="J1" s="36" t="s">
        <v>7</v>
      </c>
      <c r="K1" s="36" t="s">
        <v>8</v>
      </c>
    </row>
    <row r="2" spans="1:11">
      <c r="A2" s="37" t="s">
        <v>802</v>
      </c>
      <c r="B2" s="38" t="s">
        <v>803</v>
      </c>
      <c r="C2" s="80">
        <f>S!D3</f>
        <v>2</v>
      </c>
      <c r="D2" s="68">
        <f>S!E3</f>
        <v>0</v>
      </c>
      <c r="E2" s="68">
        <f>S!F3</f>
        <v>0</v>
      </c>
      <c r="F2" s="68">
        <f>S!G3</f>
        <v>2</v>
      </c>
      <c r="G2" s="68">
        <f>S!H3</f>
        <v>3</v>
      </c>
      <c r="H2" s="68">
        <f>S!I3</f>
        <v>3</v>
      </c>
      <c r="I2" s="68">
        <f>S!J3</f>
        <v>0</v>
      </c>
      <c r="J2" s="68">
        <f>S!K3</f>
        <v>0</v>
      </c>
      <c r="K2" s="68">
        <f>S!L3</f>
        <v>0</v>
      </c>
    </row>
    <row r="3" spans="1:11">
      <c r="A3" s="37" t="s">
        <v>160</v>
      </c>
      <c r="B3" s="38" t="s">
        <v>163</v>
      </c>
      <c r="C3" s="80">
        <f>S!D5</f>
        <v>2</v>
      </c>
      <c r="D3" s="39">
        <f>S!E5</f>
        <v>0</v>
      </c>
      <c r="E3" s="39">
        <f>S!F5</f>
        <v>0</v>
      </c>
      <c r="F3" s="39">
        <f>S!G5</f>
        <v>0</v>
      </c>
      <c r="G3" s="39">
        <f>S!H5</f>
        <v>0</v>
      </c>
      <c r="H3" s="39">
        <f>S!I5</f>
        <v>0</v>
      </c>
      <c r="I3" s="39">
        <f>S!J5</f>
        <v>0</v>
      </c>
      <c r="J3" s="39">
        <f>S!K5</f>
        <v>0</v>
      </c>
      <c r="K3" s="39">
        <f>S!L5</f>
        <v>0</v>
      </c>
    </row>
    <row r="4" spans="1:11">
      <c r="A4" s="37" t="s">
        <v>819</v>
      </c>
      <c r="B4" s="38" t="s">
        <v>164</v>
      </c>
      <c r="C4" s="80">
        <f>S!D7</f>
        <v>2</v>
      </c>
      <c r="D4" s="39">
        <f>S!E7</f>
        <v>0</v>
      </c>
      <c r="E4" s="39">
        <f>S!F7</f>
        <v>0</v>
      </c>
      <c r="F4" s="39">
        <f>S!G7</f>
        <v>0</v>
      </c>
      <c r="G4" s="39">
        <f>S!H7</f>
        <v>0</v>
      </c>
      <c r="H4" s="39">
        <f>S!I7</f>
        <v>0</v>
      </c>
      <c r="I4" s="39">
        <f>S!J7</f>
        <v>0</v>
      </c>
      <c r="J4" s="39">
        <f>S!K7</f>
        <v>0</v>
      </c>
      <c r="K4" s="39">
        <f>S!L7</f>
        <v>0</v>
      </c>
    </row>
    <row r="5" spans="1:11">
      <c r="A5" s="37" t="s">
        <v>820</v>
      </c>
      <c r="B5" s="38" t="s">
        <v>165</v>
      </c>
      <c r="C5" s="80">
        <f>S!D9</f>
        <v>2</v>
      </c>
      <c r="D5" s="39">
        <f>S!E9</f>
        <v>0</v>
      </c>
      <c r="E5" s="39">
        <f>S!F9</f>
        <v>1</v>
      </c>
      <c r="F5" s="39">
        <f>S!G9</f>
        <v>0</v>
      </c>
      <c r="G5" s="39">
        <f>S!H9</f>
        <v>0</v>
      </c>
      <c r="H5" s="39">
        <f>S!I9</f>
        <v>0</v>
      </c>
      <c r="I5" s="39">
        <f>S!J9</f>
        <v>0</v>
      </c>
      <c r="J5" s="39">
        <f>S!K9</f>
        <v>0</v>
      </c>
      <c r="K5" s="39">
        <f>S!L9</f>
        <v>0</v>
      </c>
    </row>
    <row r="6" spans="1:11">
      <c r="A6" s="37" t="s">
        <v>156</v>
      </c>
      <c r="B6" s="38" t="s">
        <v>166</v>
      </c>
      <c r="C6" s="80">
        <f>S!D11</f>
        <v>2</v>
      </c>
      <c r="D6" s="39">
        <f>S!E11</f>
        <v>0</v>
      </c>
      <c r="E6" s="39">
        <f>S!F11</f>
        <v>0</v>
      </c>
      <c r="F6" s="39">
        <f>S!G11</f>
        <v>8</v>
      </c>
      <c r="G6" s="39">
        <f>S!H11</f>
        <v>3</v>
      </c>
      <c r="H6" s="39">
        <f>S!I11</f>
        <v>4</v>
      </c>
      <c r="I6" s="39">
        <f>S!J11</f>
        <v>7</v>
      </c>
      <c r="J6" s="39">
        <f>S!K11</f>
        <v>0</v>
      </c>
      <c r="K6" s="39">
        <f>S!L11</f>
        <v>0</v>
      </c>
    </row>
    <row r="7" spans="1:11">
      <c r="A7" s="37" t="s">
        <v>167</v>
      </c>
      <c r="B7" s="38" t="s">
        <v>168</v>
      </c>
      <c r="C7" s="80">
        <f>S!D15</f>
        <v>1</v>
      </c>
      <c r="D7" s="39">
        <f>S!E15</f>
        <v>0</v>
      </c>
      <c r="E7" s="39">
        <f>S!F15</f>
        <v>5</v>
      </c>
      <c r="F7" s="39">
        <f>S!G15</f>
        <v>2</v>
      </c>
      <c r="G7" s="39">
        <f>S!H15</f>
        <v>0</v>
      </c>
      <c r="H7" s="39">
        <f>S!I15</f>
        <v>0</v>
      </c>
      <c r="I7" s="39">
        <f>S!J15</f>
        <v>0</v>
      </c>
      <c r="J7" s="39">
        <f>S!K15</f>
        <v>0</v>
      </c>
      <c r="K7" s="39">
        <f>S!L15</f>
        <v>0</v>
      </c>
    </row>
    <row r="8" spans="1:11">
      <c r="A8" s="40" t="s">
        <v>158</v>
      </c>
      <c r="B8" s="41" t="s">
        <v>169</v>
      </c>
      <c r="C8" s="85">
        <f>S!D17</f>
        <v>1</v>
      </c>
      <c r="D8" s="42">
        <f>S!E17</f>
        <v>0</v>
      </c>
      <c r="E8" s="42">
        <f>S!F17</f>
        <v>0</v>
      </c>
      <c r="F8" s="42">
        <f>S!G17</f>
        <v>0</v>
      </c>
      <c r="G8" s="42">
        <f>S!H17</f>
        <v>0</v>
      </c>
      <c r="H8" s="42">
        <f>S!I17</f>
        <v>0</v>
      </c>
      <c r="I8" s="42">
        <f>S!J17</f>
        <v>0</v>
      </c>
      <c r="J8" s="42">
        <f>S!K17</f>
        <v>0</v>
      </c>
      <c r="K8" s="42">
        <f>S!L17</f>
        <v>0</v>
      </c>
    </row>
    <row r="9" spans="1:11">
      <c r="A9" s="37" t="s">
        <v>781</v>
      </c>
      <c r="B9" s="38" t="s">
        <v>782</v>
      </c>
      <c r="C9" s="80">
        <f>S!D20</f>
        <v>1</v>
      </c>
      <c r="D9" s="39">
        <f>S!E20</f>
        <v>0</v>
      </c>
      <c r="E9" s="39">
        <f>S!F20</f>
        <v>0</v>
      </c>
      <c r="F9" s="39">
        <f>S!G20</f>
        <v>0</v>
      </c>
      <c r="G9" s="39">
        <f>S!H20</f>
        <v>5</v>
      </c>
      <c r="H9" s="39">
        <f>S!I20</f>
        <v>1</v>
      </c>
      <c r="I9" s="39">
        <f>S!J20</f>
        <v>0</v>
      </c>
      <c r="J9" s="39">
        <f>S!K20</f>
        <v>0</v>
      </c>
      <c r="K9" s="39">
        <f>S!L20</f>
        <v>0</v>
      </c>
    </row>
    <row r="10" spans="1:11">
      <c r="A10" s="40"/>
      <c r="B10" s="43"/>
      <c r="C10" s="43" t="s">
        <v>15</v>
      </c>
      <c r="D10" s="42">
        <f>SUM(Table2[3''])</f>
        <v>0</v>
      </c>
      <c r="E10" s="42">
        <f>SUM(Table2[4''])</f>
        <v>6</v>
      </c>
      <c r="F10" s="42">
        <f>SUM(Table2[5''])</f>
        <v>12</v>
      </c>
      <c r="G10" s="42">
        <f>SUM(Table2[6''])</f>
        <v>11</v>
      </c>
      <c r="H10" s="42">
        <f>SUM(Table2[7''])</f>
        <v>8</v>
      </c>
      <c r="I10" s="42">
        <f>SUM(Table2[8''])</f>
        <v>7</v>
      </c>
      <c r="J10" s="42">
        <f>SUM(Table2[10''])</f>
        <v>0</v>
      </c>
      <c r="K10" s="42">
        <f>SUM(Table2[12''])</f>
        <v>0</v>
      </c>
    </row>
  </sheetData>
  <pageMargins left="0.7" right="0.7" top="0.75" bottom="0.75" header="0.3" footer="0.3"/>
  <pageSetup scale="67" fitToHeight="0" orientation="landscape" r:id="rId1"/>
  <ignoredErrors>
    <ignoredError sqref="D2:D9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Single Stem</vt:lpstr>
      <vt:lpstr>SS</vt:lpstr>
      <vt:lpstr>Multi Stem</vt:lpstr>
      <vt:lpstr>MS</vt:lpstr>
      <vt:lpstr>Fruit Tree</vt:lpstr>
      <vt:lpstr>FT</vt:lpstr>
      <vt:lpstr>Conifer</vt:lpstr>
      <vt:lpstr>C</vt:lpstr>
      <vt:lpstr>Shrub</vt:lpstr>
      <vt:lpstr>S</vt:lpstr>
      <vt:lpstr>Price</vt:lpstr>
      <vt:lpstr>Price!Print_Area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Harnden</dc:creator>
  <cp:lastModifiedBy>Kevin Harnden</cp:lastModifiedBy>
  <cp:lastPrinted>2022-11-04T22:39:54Z</cp:lastPrinted>
  <dcterms:created xsi:type="dcterms:W3CDTF">2020-09-24T15:12:36Z</dcterms:created>
  <dcterms:modified xsi:type="dcterms:W3CDTF">2022-12-13T23:14:50Z</dcterms:modified>
</cp:coreProperties>
</file>